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suspeitos_teresa\"/>
    </mc:Choice>
  </mc:AlternateContent>
  <bookViews>
    <workbookView xWindow="0" yWindow="0" windowWidth="28800" windowHeight="12435" activeTab="1"/>
  </bookViews>
  <sheets>
    <sheet name="Identificação Local" sheetId="1" r:id="rId1"/>
    <sheet name="Ficha Os Suspeitos Costume" sheetId="4" r:id="rId2"/>
    <sheet name="Dados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5" l="1"/>
  <c r="D74" i="5"/>
  <c r="F71" i="5" s="1"/>
  <c r="E70" i="5"/>
  <c r="D70" i="5"/>
  <c r="F67" i="5" s="1"/>
  <c r="E66" i="5"/>
  <c r="D66" i="5"/>
  <c r="D75" i="5" s="1"/>
  <c r="F62" i="5"/>
  <c r="E61" i="5"/>
  <c r="D61" i="5"/>
  <c r="F59" i="5"/>
  <c r="E58" i="5"/>
  <c r="E75" i="5" s="1"/>
  <c r="D58" i="5"/>
  <c r="F51" i="5" s="1"/>
  <c r="E43" i="5"/>
  <c r="D43" i="5"/>
  <c r="F42" i="5"/>
  <c r="F41" i="5"/>
  <c r="F40" i="5"/>
  <c r="F39" i="5"/>
  <c r="F38" i="5"/>
  <c r="F37" i="5"/>
  <c r="F36" i="5"/>
  <c r="G35" i="5" s="1"/>
  <c r="F35" i="5"/>
  <c r="F34" i="5"/>
  <c r="F33" i="5"/>
  <c r="F32" i="5"/>
  <c r="F31" i="5"/>
  <c r="F30" i="5"/>
  <c r="F29" i="5"/>
  <c r="F28" i="5"/>
  <c r="F43" i="5" s="1"/>
  <c r="E20" i="5"/>
  <c r="D20" i="5"/>
  <c r="F19" i="5"/>
  <c r="F18" i="5"/>
  <c r="F17" i="5"/>
  <c r="F16" i="5"/>
  <c r="F15" i="5"/>
  <c r="F14" i="5"/>
  <c r="F13" i="5"/>
  <c r="F11" i="5"/>
  <c r="F10" i="5"/>
  <c r="F9" i="5"/>
  <c r="F8" i="5"/>
  <c r="F7" i="5"/>
  <c r="F6" i="5"/>
  <c r="F5" i="5"/>
  <c r="F4" i="5"/>
  <c r="F20" i="5" s="1"/>
  <c r="F75" i="5" l="1"/>
  <c r="D93" i="4" l="1"/>
</calcChain>
</file>

<file path=xl/sharedStrings.xml><?xml version="1.0" encoding="utf-8"?>
<sst xmlns="http://schemas.openxmlformats.org/spreadsheetml/2006/main" count="217" uniqueCount="158">
  <si>
    <t>Data:</t>
  </si>
  <si>
    <t>Área abrangida pela campanha:</t>
  </si>
  <si>
    <t>Identificação da equipa de recolha</t>
  </si>
  <si>
    <t>Informação adicional</t>
  </si>
  <si>
    <t>Vento</t>
  </si>
  <si>
    <t>Chuva</t>
  </si>
  <si>
    <t>Não</t>
  </si>
  <si>
    <t>Sim</t>
  </si>
  <si>
    <t>Qualquer outra informação que considere relevante</t>
  </si>
  <si>
    <t>Isqueiros</t>
  </si>
  <si>
    <t>Talheres/Tabuleiros/Palhinhas</t>
  </si>
  <si>
    <t>Caixas de pesca</t>
  </si>
  <si>
    <t>Cartuchos de munições</t>
  </si>
  <si>
    <t>Toalhetes de limpeza/fraldas/pensos</t>
  </si>
  <si>
    <t>Calçado</t>
  </si>
  <si>
    <t>Pacotes de cigarros</t>
  </si>
  <si>
    <t>Paletes</t>
  </si>
  <si>
    <t>Carvão e restos brasas de carvão</t>
  </si>
  <si>
    <t>Parafina /Cera</t>
  </si>
  <si>
    <t>Alcatrão</t>
  </si>
  <si>
    <t>Fezes</t>
  </si>
  <si>
    <t>Por favor especifique:</t>
  </si>
  <si>
    <t>ID OSPAR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</si>
  <si>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</si>
  <si>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</si>
  <si>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</si>
  <si>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</si>
  <si>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</si>
  <si>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</si>
  <si>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</si>
  <si>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</si>
  <si>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</si>
  <si>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</si>
  <si>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</si>
  <si>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</si>
  <si>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</si>
  <si>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Luvas (típicas de uso doméstico)</t>
  </si>
  <si>
    <t>Luvas (de uso industrial/profissional)</t>
  </si>
  <si>
    <t>Armadilhas para caranguejos/lagostas</t>
  </si>
  <si>
    <t>Armadilhas para polvos /Alcatruzes</t>
  </si>
  <si>
    <t>Redes e peças de redes &lt; 50 cm</t>
  </si>
  <si>
    <t>Cabos/Cordas (diâmetro &gt; 1 cm)</t>
  </si>
  <si>
    <t>Emaranhado de redes/cordéis</t>
  </si>
  <si>
    <t>Tubos luminosos (tubos com líquido)</t>
  </si>
  <si>
    <t>Flutuadores/ Boias</t>
  </si>
  <si>
    <t xml:space="preserve">Embalagens industriais, tiras de plástico e seus fragmentos                  </t>
  </si>
  <si>
    <t xml:space="preserve">Tiras/bandas para empacotamento e seus fragmentos </t>
  </si>
  <si>
    <t>Esponja de espuma (origem industrial, invólucros p.ex. garrafas, etc.)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</si>
  <si>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</si>
  <si>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</si>
  <si>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</si>
  <si>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</si>
  <si>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Fragmentos de esferovite 0-2,5cm</t>
  </si>
  <si>
    <t>Fragmentos de esferovite &gt;2,5cm-50cm</t>
  </si>
  <si>
    <t>Fragmentos de esferovite &gt; 50cm</t>
  </si>
  <si>
    <t>BORRACHA</t>
  </si>
  <si>
    <t>Balões (além disso as válvulas, fitas e cordéis, etc.)</t>
  </si>
  <si>
    <t>VESTUÁRIO</t>
  </si>
  <si>
    <t>Roupa</t>
  </si>
  <si>
    <t>PAPEL &amp; CARTÃO</t>
  </si>
  <si>
    <t xml:space="preserve">Cartão </t>
  </si>
  <si>
    <t>Outras caixas de papelão/Tetrapak</t>
  </si>
  <si>
    <t>Beatas de cigarros</t>
  </si>
  <si>
    <t>Jornais &amp; revistas</t>
  </si>
  <si>
    <t>MADEIRA</t>
  </si>
  <si>
    <t>Rolha</t>
  </si>
  <si>
    <t>METAL</t>
  </si>
  <si>
    <t>Tampas de garrafas</t>
  </si>
  <si>
    <t>Latas de bebidas</t>
  </si>
  <si>
    <t>Folha metálica</t>
  </si>
  <si>
    <t>Lata de comida</t>
  </si>
  <si>
    <t>Outras peças de borracha (especificar na caixa de “outros”)</t>
  </si>
  <si>
    <t>Outros têxteis (especificar na caixa de “outros”)</t>
  </si>
  <si>
    <t>Outros artigos de papel (especificar na caixa “outros”)</t>
  </si>
  <si>
    <t>Outras madeiras &lt; 50 cm (especificar na caixa de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</si>
  <si>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</si>
  <si>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</si>
  <si>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</si>
  <si>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</si>
  <si>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BARRO &amp; CERÂMICA</t>
  </si>
  <si>
    <t>Material de construção p.ex. azulejo, telha</t>
  </si>
  <si>
    <t>Outras peças de cerâmica/construção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</si>
  <si>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</si>
  <si>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</si>
  <si>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</si>
  <si>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</si>
  <si>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</si>
  <si>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</si>
  <si>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</si>
  <si>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</si>
  <si>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</si>
  <si>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</si>
  <si>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</si>
  <si>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>PESO</t>
  </si>
  <si>
    <t>Cabos/Cordas e Cordel (diâmetro &lt; 1 cm)</t>
  </si>
  <si>
    <t>Pellets</t>
  </si>
  <si>
    <t>FICHA DE REGISTO "OS SUSPEITOS DO COSTUME"</t>
  </si>
  <si>
    <t>Unidades (Nº)</t>
  </si>
  <si>
    <r>
      <t>Alguma das condições atmosféricas a seguir indicadas afetou a data de realização da campanha:</t>
    </r>
    <r>
      <rPr>
        <sz val="8"/>
        <color theme="1"/>
        <rFont val="Arial Narrow"/>
        <family val="2"/>
      </rPr>
      <t xml:space="preserve">
(Marque com X, se aplicável)</t>
    </r>
  </si>
  <si>
    <r>
      <rPr>
        <b/>
        <sz val="10"/>
        <color theme="1"/>
        <rFont val="Arial Narrow"/>
        <family val="2"/>
      </rPr>
      <t>Encontrou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(Marque com X, se aplicável)</t>
    </r>
  </si>
  <si>
    <t>Identificação do Local</t>
  </si>
  <si>
    <t xml:space="preserve">Data da última vez que o local foi limpo: </t>
  </si>
  <si>
    <t>Calor</t>
  </si>
  <si>
    <t>Frio</t>
  </si>
  <si>
    <t>Escola</t>
  </si>
  <si>
    <t>Praia</t>
  </si>
  <si>
    <t>Rio</t>
  </si>
  <si>
    <t>Ribeira</t>
  </si>
  <si>
    <t>Floresta</t>
  </si>
  <si>
    <t>Outro</t>
  </si>
  <si>
    <t>Houve algum acontecimento que provocou o aparecimento de tipos e/ou quantidades invulgares de lixo no local?</t>
  </si>
  <si>
    <t>Houve alguma circunstância que tivesse influenciado a campanha (ex. vestígios de limpeza ou outros)?</t>
  </si>
  <si>
    <t>Ex. eventos na praia ou outros. Por favor especifique:</t>
  </si>
  <si>
    <r>
      <rPr>
        <b/>
        <sz val="10"/>
        <color theme="1"/>
        <rFont val="Arial Narrow"/>
        <family val="2"/>
      </rPr>
      <t>Localização: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(Marcar com X)</t>
    </r>
  </si>
  <si>
    <t>Colher de refeitório 1-18,77g / Mascaras descartáveis 4-18,83g /</t>
  </si>
  <si>
    <r>
      <t xml:space="preserve">Concelho: </t>
    </r>
    <r>
      <rPr>
        <sz val="10"/>
        <color theme="1"/>
        <rFont val="Arial Narrow"/>
        <family val="2"/>
      </rPr>
      <t>Murtosa</t>
    </r>
  </si>
  <si>
    <t>Freguesia: Monte</t>
  </si>
  <si>
    <t xml:space="preserve">Nome do Local: </t>
  </si>
  <si>
    <t>Escola Secundária Padre Manuel da Fonseca</t>
  </si>
  <si>
    <t>x</t>
  </si>
  <si>
    <r>
      <t>Duração da campanha (horas):</t>
    </r>
    <r>
      <rPr>
        <sz val="10"/>
        <color theme="1"/>
        <rFont val="Arial Narrow"/>
        <family val="2"/>
      </rPr>
      <t xml:space="preserve"> 1</t>
    </r>
  </si>
  <si>
    <t>g</t>
  </si>
  <si>
    <t>TOTAL</t>
  </si>
  <si>
    <r>
      <rPr>
        <b/>
        <sz val="10"/>
        <color theme="1"/>
        <rFont val="Arial Narrow"/>
        <family val="2"/>
      </rPr>
      <t>Peso Total de lixo recolhido na campanha (Kg):</t>
    </r>
    <r>
      <rPr>
        <sz val="10"/>
        <color theme="1"/>
        <rFont val="Arial Narrow"/>
        <family val="2"/>
      </rPr>
      <t xml:space="preserve"> 0,403</t>
    </r>
  </si>
  <si>
    <r>
      <t xml:space="preserve">Coordenadas Geográficas </t>
    </r>
    <r>
      <rPr>
        <b/>
        <sz val="8"/>
        <color theme="1"/>
        <rFont val="Arial Narrow"/>
        <family val="2"/>
      </rPr>
      <t>(N/S; E/O)</t>
    </r>
    <r>
      <rPr>
        <b/>
        <sz val="10"/>
        <color theme="1"/>
        <rFont val="Arial Narrow"/>
        <family val="2"/>
      </rPr>
      <t>:  40°44'49.0"N 8°38'29.4"W</t>
    </r>
  </si>
  <si>
    <t>COMPRIMENTO (m): 100</t>
  </si>
  <si>
    <t>LARGURA (m): 50</t>
  </si>
  <si>
    <r>
      <rPr>
        <b/>
        <sz val="10"/>
        <color theme="1"/>
        <rFont val="Arial Narrow"/>
        <family val="2"/>
      </rPr>
      <t>Nº de participantes na recolha:</t>
    </r>
    <r>
      <rPr>
        <sz val="10"/>
        <color theme="1"/>
        <rFont val="Arial Narrow"/>
        <family val="2"/>
      </rPr>
      <t xml:space="preserve"> 18</t>
    </r>
  </si>
  <si>
    <r>
      <t>Nome da Escola:</t>
    </r>
    <r>
      <rPr>
        <sz val="10"/>
        <color theme="1"/>
        <rFont val="Arial Narrow"/>
        <family val="2"/>
      </rPr>
      <t xml:space="preserve"> Agrupamento de Escolas da Murtosa - Escola Secundária Padre Manuel da Fonseca</t>
    </r>
  </si>
  <si>
    <t>UNIDADES</t>
  </si>
  <si>
    <t>Gráfico</t>
  </si>
  <si>
    <t>Nº</t>
  </si>
  <si>
    <t>m</t>
  </si>
  <si>
    <t>%</t>
  </si>
  <si>
    <t>Embalagens Plástico</t>
  </si>
  <si>
    <t>Plásticos</t>
  </si>
  <si>
    <t>Papeis</t>
  </si>
  <si>
    <t>Tetrapack</t>
  </si>
  <si>
    <t>Tampas</t>
  </si>
  <si>
    <t>Garrafas Plástico</t>
  </si>
  <si>
    <t>Tampas de garrafas metal</t>
  </si>
  <si>
    <t>MASSA</t>
  </si>
  <si>
    <t>Madeiras</t>
  </si>
  <si>
    <t>% Massa</t>
  </si>
  <si>
    <t>Sacos</t>
  </si>
  <si>
    <t>Embalagens</t>
  </si>
  <si>
    <t>Papel</t>
  </si>
  <si>
    <t>Diversos</t>
  </si>
  <si>
    <t>TIPOS DE LIXO</t>
  </si>
  <si>
    <t xml:space="preserve">Gráfico </t>
  </si>
  <si>
    <t>Unidades</t>
  </si>
  <si>
    <t>Massa</t>
  </si>
  <si>
    <t>PLÁSTICO</t>
  </si>
  <si>
    <t>TETRAPACK</t>
  </si>
  <si>
    <t>PAPEL</t>
  </si>
  <si>
    <t>OUTROS</t>
  </si>
  <si>
    <t>TETRAPAK</t>
  </si>
  <si>
    <t>CONSULTAR FOLHA RELATIVA AOS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</si>
</sst>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8"/>
      <color theme="1"/>
      <name val="Futura"/>
    </font>
    <font>
      <sz val="12"/>
      <color theme="1"/>
      <name val="Wingdings"/>
      <charset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3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4" xfId="0" applyFont="1" applyBorder="1"/>
    <xf numFmtId="0" fontId="7" fillId="0" borderId="0" xfId="0" applyFont="1" applyBorder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/>
    <xf numFmtId="0" fontId="5" fillId="0" borderId="8" xfId="0" applyFont="1" applyBorder="1"/>
    <xf numFmtId="0" fontId="5" fillId="0" borderId="8" xfId="0" applyFont="1" applyBorder="1" applyAlignment="1"/>
    <xf numFmtId="0" fontId="5" fillId="0" borderId="6" xfId="0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" xfId="0" applyFont="1" applyBorder="1" applyAlignment="1"/>
    <xf numFmtId="0" fontId="14" fillId="4" borderId="0" xfId="0" applyFont="1" applyFill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0" xfId="0" applyFont="1"/>
    <xf numFmtId="0" fontId="16" fillId="0" borderId="3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/>
    <xf numFmtId="0" fontId="2" fillId="0" borderId="0" xfId="0" applyFont="1" applyAlignment="1">
      <alignment horizontal="right"/>
    </xf>
    <xf numFmtId="164" fontId="2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top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Os Suspeitos mais Pesados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D29-4732-AC5B-FCE2F54C2A40}"/>
              </c:ext>
            </c:extLst>
          </c:dPt>
          <c:dPt>
            <c:idx val="1"/>
            <c:bubble3D val="0"/>
            <c:spPr>
              <a:solidFill>
                <a:srgbClr val="FF993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29-4732-AC5B-FCE2F54C2A4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D29-4732-AC5B-FCE2F54C2A4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29-4732-AC5B-FCE2F54C2A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8-4039-A71F-F9D1821D7937}"/>
              </c:ext>
            </c:extLst>
          </c:dPt>
          <c:dPt>
            <c:idx val="5"/>
            <c:bubble3D val="0"/>
            <c:spPr>
              <a:solidFill>
                <a:srgbClr val="FF66CC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D29-4732-AC5B-FCE2F54C2A40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29-4732-AC5B-FCE2F54C2A40}"/>
              </c:ext>
            </c:extLst>
          </c:dPt>
          <c:dPt>
            <c:idx val="7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29-4732-AC5B-FCE2F54C2A40}"/>
              </c:ext>
            </c:extLst>
          </c:dPt>
          <c:cat>
            <c:strRef>
              <c:f>[1]Dados!$H$24:$H$31</c:f>
              <c:strCache>
                <c:ptCount val="8"/>
                <c:pt idx="0">
                  <c:v>Madeiras</c:v>
                </c:pt>
                <c:pt idx="1">
                  <c:v>Sacos</c:v>
                </c:pt>
                <c:pt idx="2">
                  <c:v>Garrafas</c:v>
                </c:pt>
                <c:pt idx="3">
                  <c:v>Tampas</c:v>
                </c:pt>
                <c:pt idx="4">
                  <c:v>Embalagens</c:v>
                </c:pt>
                <c:pt idx="5">
                  <c:v>Papel</c:v>
                </c:pt>
                <c:pt idx="6">
                  <c:v>Tetrapack</c:v>
                </c:pt>
                <c:pt idx="7">
                  <c:v>Diversos</c:v>
                </c:pt>
              </c:strCache>
            </c:strRef>
          </c:cat>
          <c:val>
            <c:numRef>
              <c:f>[1]Dados!$I$24:$I$31</c:f>
              <c:numCache>
                <c:formatCode>General</c:formatCode>
                <c:ptCount val="8"/>
                <c:pt idx="0">
                  <c:v>20.051505438207172</c:v>
                </c:pt>
                <c:pt idx="1">
                  <c:v>17.141996109695626</c:v>
                </c:pt>
                <c:pt idx="2">
                  <c:v>15.295471356949125</c:v>
                </c:pt>
                <c:pt idx="3">
                  <c:v>8.9559190159173721</c:v>
                </c:pt>
                <c:pt idx="4">
                  <c:v>16.421467904988905</c:v>
                </c:pt>
                <c:pt idx="5">
                  <c:v>5.7423084299060303</c:v>
                </c:pt>
                <c:pt idx="6">
                  <c:v>4.1533108681953923</c:v>
                </c:pt>
                <c:pt idx="7">
                  <c:v>12.23802087614038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9-4732-AC5B-FCE2F54C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TIPOS</a:t>
            </a:r>
            <a:r>
              <a:rPr lang="pt-PT" baseline="0"/>
              <a:t> DE SUSPEITOS</a:t>
            </a:r>
            <a:endParaRPr lang="pt-P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2071784188411425"/>
          <c:y val="0.15884357595401985"/>
          <c:w val="0.65990996080646869"/>
          <c:h val="0.630234783769894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D3-4947-AB4D-868FB4E9FB6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ED3-4947-AB4D-868FB4E9FB6C}"/>
              </c:ext>
            </c:extLst>
          </c:dPt>
          <c:dPt>
            <c:idx val="2"/>
            <c:bubble3D val="0"/>
            <c:spPr>
              <a:solidFill>
                <a:srgbClr val="0066F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ED3-4947-AB4D-868FB4E9FB6C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D3-4947-AB4D-868FB4E9FB6C}"/>
              </c:ext>
            </c:extLst>
          </c:dPt>
          <c:dPt>
            <c:idx val="4"/>
            <c:bubble3D val="0"/>
            <c:spPr>
              <a:solidFill>
                <a:srgbClr val="00CC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D3-4947-AB4D-868FB4E9FB6C}"/>
              </c:ext>
            </c:extLst>
          </c:dPt>
          <c:cat>
            <c:strRef>
              <c:f>[1]Dados!$H$45:$H$49</c:f>
              <c:strCache>
                <c:ptCount val="5"/>
                <c:pt idx="0">
                  <c:v>PLÁSTICO</c:v>
                </c:pt>
                <c:pt idx="1">
                  <c:v>TETRAPACK</c:v>
                </c:pt>
                <c:pt idx="2">
                  <c:v>PAPEL</c:v>
                </c:pt>
                <c:pt idx="3">
                  <c:v>METAL</c:v>
                </c:pt>
                <c:pt idx="4">
                  <c:v>OUTROS</c:v>
                </c:pt>
              </c:strCache>
            </c:strRef>
          </c:cat>
          <c:val>
            <c:numRef>
              <c:f>[1]Dados!$I$45:$I$49</c:f>
              <c:numCache>
                <c:formatCode>General</c:formatCode>
                <c:ptCount val="5"/>
                <c:pt idx="0">
                  <c:v>70.054446460980031</c:v>
                </c:pt>
                <c:pt idx="1">
                  <c:v>5.4446460980036298</c:v>
                </c:pt>
                <c:pt idx="2">
                  <c:v>18.148820326678766</c:v>
                </c:pt>
                <c:pt idx="3">
                  <c:v>0.36297640653357532</c:v>
                </c:pt>
                <c:pt idx="4">
                  <c:v>0.54446460980036293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3-4947-AB4D-868FB4E9F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OS MAIORES SUSPEITOS</a:t>
            </a:r>
          </a:p>
        </c:rich>
      </c:tx>
      <c:layout>
        <c:manualLayout>
          <c:xMode val="edge"/>
          <c:yMode val="edge"/>
          <c:x val="0.36455154144881269"/>
          <c:y val="2.1333327360748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7.9611326516565467E-2"/>
          <c:y val="0.16849137931034486"/>
          <c:w val="0.87096783608236739"/>
          <c:h val="0.69278746945424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AF-4CA2-850C-0B82FD702DB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AF-4CA2-850C-0B82FD702DB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AF-4CA2-850C-0B82FD702DB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AF-4CA2-850C-0B82FD702DBE}"/>
              </c:ext>
            </c:extLst>
          </c:dPt>
          <c:dPt>
            <c:idx val="5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AF-4CA2-850C-0B82FD702DBE}"/>
              </c:ext>
            </c:extLst>
          </c:dPt>
          <c:cat>
            <c:strRef>
              <c:f>[1]Dados!$H$3:$H$8</c:f>
              <c:strCache>
                <c:ptCount val="6"/>
                <c:pt idx="0">
                  <c:v>Embalagens Plástico</c:v>
                </c:pt>
                <c:pt idx="1">
                  <c:v>Plásticos</c:v>
                </c:pt>
                <c:pt idx="2">
                  <c:v>Papeis</c:v>
                </c:pt>
                <c:pt idx="3">
                  <c:v>Tetrapack</c:v>
                </c:pt>
                <c:pt idx="4">
                  <c:v>Tampas</c:v>
                </c:pt>
                <c:pt idx="5">
                  <c:v>Garrafas Plástico</c:v>
                </c:pt>
              </c:strCache>
            </c:strRef>
          </c:cat>
          <c:val>
            <c:numRef>
              <c:f>[1]Dados!$I$3:$I$8</c:f>
              <c:numCache>
                <c:formatCode>General</c:formatCode>
                <c:ptCount val="6"/>
                <c:pt idx="0">
                  <c:v>35.124760076775431</c:v>
                </c:pt>
                <c:pt idx="1">
                  <c:v>28.982725527831093</c:v>
                </c:pt>
                <c:pt idx="2">
                  <c:v>18.042226487523994</c:v>
                </c:pt>
                <c:pt idx="3">
                  <c:v>5.7581573896353166</c:v>
                </c:pt>
                <c:pt idx="4">
                  <c:v>3.2629558541266794</c:v>
                </c:pt>
                <c:pt idx="5">
                  <c:v>2.6871401151631478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F-4CA2-850C-0B82FD702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443472"/>
        <c:axId val="1213436944"/>
      </c:barChart>
      <c:catAx>
        <c:axId val="121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3436944"/>
        <c:crosses val="autoZero"/>
        <c:auto val="1"/>
        <c:lblAlgn val="ctr"/>
        <c:lblOffset val="100"/>
        <c:noMultiLvlLbl val="0"/>
      </c:catAx>
      <c:valAx>
        <c:axId val="12134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344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461604</xdr:colOff>
      <xdr:row>10</xdr:row>
      <xdr:rowOff>43961</xdr:rowOff>
    </xdr:from>
    <xdr:to>
      <xdr:col>4</xdr:col>
      <xdr:colOff>556854</xdr:colOff>
      <xdr:row>10</xdr:row>
      <xdr:rowOff>141411</xdr:rowOff>
    </xdr:to>
    <xdr:sp macro="" textlink="">
      <xdr:nvSpPr>
        <xdr:cNvPr id="6" name="Retângul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776912" y="194896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10</xdr:row>
      <xdr:rowOff>43964</xdr:rowOff>
    </xdr:from>
    <xdr:to>
      <xdr:col>6</xdr:col>
      <xdr:colOff>556855</xdr:colOff>
      <xdr:row>10</xdr:row>
      <xdr:rowOff>141414</xdr:rowOff>
    </xdr:to>
    <xdr:sp macro="" textlink="">
      <xdr:nvSpPr>
        <xdr:cNvPr id="7" name="Retângul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934567" y="1948964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454267</xdr:colOff>
      <xdr:row>11</xdr:row>
      <xdr:rowOff>58617</xdr:rowOff>
    </xdr:from>
    <xdr:to>
      <xdr:col>0</xdr:col>
      <xdr:colOff>549517</xdr:colOff>
      <xdr:row>11</xdr:row>
      <xdr:rowOff>156067</xdr:rowOff>
    </xdr:to>
    <xdr:sp macro="" textlink="">
      <xdr:nvSpPr>
        <xdr:cNvPr id="8" name="Retâ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54267" y="21541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454273</xdr:colOff>
      <xdr:row>26</xdr:row>
      <xdr:rowOff>49090</xdr:rowOff>
    </xdr:from>
    <xdr:to>
      <xdr:col>0</xdr:col>
      <xdr:colOff>549523</xdr:colOff>
      <xdr:row>26</xdr:row>
      <xdr:rowOff>146540</xdr:rowOff>
    </xdr:to>
    <xdr:sp macro="" textlink="">
      <xdr:nvSpPr>
        <xdr:cNvPr id="10" name="Retângul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454273" y="19614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461604</xdr:colOff>
      <xdr:row>26</xdr:row>
      <xdr:rowOff>43961</xdr:rowOff>
    </xdr:from>
    <xdr:to>
      <xdr:col>4</xdr:col>
      <xdr:colOff>556854</xdr:colOff>
      <xdr:row>26</xdr:row>
      <xdr:rowOff>141411</xdr:rowOff>
    </xdr:to>
    <xdr:sp macro="" textlink="">
      <xdr:nvSpPr>
        <xdr:cNvPr id="12" name="Retângul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776912" y="1956288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26</xdr:row>
      <xdr:rowOff>43964</xdr:rowOff>
    </xdr:from>
    <xdr:to>
      <xdr:col>6</xdr:col>
      <xdr:colOff>556855</xdr:colOff>
      <xdr:row>26</xdr:row>
      <xdr:rowOff>141414</xdr:rowOff>
    </xdr:to>
    <xdr:sp macro="" textlink="">
      <xdr:nvSpPr>
        <xdr:cNvPr id="13" name="Retângul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934567" y="195629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205154</xdr:colOff>
      <xdr:row>30</xdr:row>
      <xdr:rowOff>36634</xdr:rowOff>
    </xdr:from>
    <xdr:to>
      <xdr:col>5</xdr:col>
      <xdr:colOff>300404</xdr:colOff>
      <xdr:row>30</xdr:row>
      <xdr:rowOff>134084</xdr:rowOff>
    </xdr:to>
    <xdr:sp macro="" textlink="">
      <xdr:nvSpPr>
        <xdr:cNvPr id="18" name="Retângulo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3099289" y="6095999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212481</xdr:colOff>
      <xdr:row>31</xdr:row>
      <xdr:rowOff>51288</xdr:rowOff>
    </xdr:from>
    <xdr:to>
      <xdr:col>5</xdr:col>
      <xdr:colOff>307731</xdr:colOff>
      <xdr:row>31</xdr:row>
      <xdr:rowOff>148738</xdr:rowOff>
    </xdr:to>
    <xdr:sp macro="" textlink="">
      <xdr:nvSpPr>
        <xdr:cNvPr id="21" name="Retângulo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872154" y="6792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197826</xdr:colOff>
      <xdr:row>32</xdr:row>
      <xdr:rowOff>43961</xdr:rowOff>
    </xdr:from>
    <xdr:to>
      <xdr:col>5</xdr:col>
      <xdr:colOff>293076</xdr:colOff>
      <xdr:row>32</xdr:row>
      <xdr:rowOff>141411</xdr:rowOff>
    </xdr:to>
    <xdr:sp macro="" textlink="">
      <xdr:nvSpPr>
        <xdr:cNvPr id="22" name="Retângulo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857499" y="6975230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205153</xdr:colOff>
      <xdr:row>33</xdr:row>
      <xdr:rowOff>51288</xdr:rowOff>
    </xdr:from>
    <xdr:to>
      <xdr:col>5</xdr:col>
      <xdr:colOff>300403</xdr:colOff>
      <xdr:row>33</xdr:row>
      <xdr:rowOff>148738</xdr:rowOff>
    </xdr:to>
    <xdr:sp macro="" textlink="">
      <xdr:nvSpPr>
        <xdr:cNvPr id="23" name="Retângulo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864826" y="7173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212480</xdr:colOff>
      <xdr:row>34</xdr:row>
      <xdr:rowOff>58616</xdr:rowOff>
    </xdr:from>
    <xdr:to>
      <xdr:col>5</xdr:col>
      <xdr:colOff>307730</xdr:colOff>
      <xdr:row>34</xdr:row>
      <xdr:rowOff>156066</xdr:rowOff>
    </xdr:to>
    <xdr:sp macro="" textlink="">
      <xdr:nvSpPr>
        <xdr:cNvPr id="25" name="Retângulo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872153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30</xdr:row>
      <xdr:rowOff>43961</xdr:rowOff>
    </xdr:from>
    <xdr:to>
      <xdr:col>6</xdr:col>
      <xdr:colOff>322385</xdr:colOff>
      <xdr:row>30</xdr:row>
      <xdr:rowOff>141411</xdr:rowOff>
    </xdr:to>
    <xdr:sp macro="" textlink="">
      <xdr:nvSpPr>
        <xdr:cNvPr id="26" name="Retângulo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3700097" y="6103326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31</xdr:row>
      <xdr:rowOff>51289</xdr:rowOff>
    </xdr:from>
    <xdr:to>
      <xdr:col>6</xdr:col>
      <xdr:colOff>322385</xdr:colOff>
      <xdr:row>31</xdr:row>
      <xdr:rowOff>148739</xdr:rowOff>
    </xdr:to>
    <xdr:sp macro="" textlink="">
      <xdr:nvSpPr>
        <xdr:cNvPr id="27" name="Retângulo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465635" y="67920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32</xdr:row>
      <xdr:rowOff>51289</xdr:rowOff>
    </xdr:from>
    <xdr:to>
      <xdr:col>6</xdr:col>
      <xdr:colOff>329711</xdr:colOff>
      <xdr:row>32</xdr:row>
      <xdr:rowOff>148739</xdr:rowOff>
    </xdr:to>
    <xdr:sp macro="" textlink="">
      <xdr:nvSpPr>
        <xdr:cNvPr id="29" name="Retângulo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3472961" y="69825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241788</xdr:colOff>
      <xdr:row>33</xdr:row>
      <xdr:rowOff>65943</xdr:rowOff>
    </xdr:from>
    <xdr:to>
      <xdr:col>6</xdr:col>
      <xdr:colOff>337038</xdr:colOff>
      <xdr:row>33</xdr:row>
      <xdr:rowOff>163393</xdr:rowOff>
    </xdr:to>
    <xdr:sp macro="" textlink="">
      <xdr:nvSpPr>
        <xdr:cNvPr id="31" name="Retângulo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3714750" y="669680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34</xdr:row>
      <xdr:rowOff>58616</xdr:rowOff>
    </xdr:from>
    <xdr:to>
      <xdr:col>6</xdr:col>
      <xdr:colOff>329711</xdr:colOff>
      <xdr:row>34</xdr:row>
      <xdr:rowOff>156066</xdr:rowOff>
    </xdr:to>
    <xdr:sp macro="" textlink="">
      <xdr:nvSpPr>
        <xdr:cNvPr id="33" name="Retângulo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3472961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168521</xdr:colOff>
      <xdr:row>0</xdr:row>
      <xdr:rowOff>68264</xdr:rowOff>
    </xdr:from>
    <xdr:to>
      <xdr:col>2</xdr:col>
      <xdr:colOff>161193</xdr:colOff>
      <xdr:row>4</xdr:row>
      <xdr:rowOff>85053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" y="68264"/>
          <a:ext cx="1150326" cy="910674"/>
        </a:xfrm>
        <a:prstGeom prst="rect">
          <a:avLst/>
        </a:prstGeom>
      </xdr:spPr>
    </xdr:pic>
    <xdr:clientData/>
  </xdr:twoCellAnchor>
  <xdr:twoCellAnchor>
    <xdr:from>
      <xdr:col>2</xdr:col>
      <xdr:colOff>212481</xdr:colOff>
      <xdr:row>26</xdr:row>
      <xdr:rowOff>65943</xdr:rowOff>
    </xdr:from>
    <xdr:to>
      <xdr:col>2</xdr:col>
      <xdr:colOff>307731</xdr:colOff>
      <xdr:row>26</xdr:row>
      <xdr:rowOff>163393</xdr:rowOff>
    </xdr:to>
    <xdr:sp macro="" textlink="">
      <xdr:nvSpPr>
        <xdr:cNvPr id="30" name="Retângulo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1370135" y="468190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205153</xdr:colOff>
      <xdr:row>10</xdr:row>
      <xdr:rowOff>43962</xdr:rowOff>
    </xdr:from>
    <xdr:to>
      <xdr:col>2</xdr:col>
      <xdr:colOff>315058</xdr:colOff>
      <xdr:row>10</xdr:row>
      <xdr:rowOff>161192</xdr:rowOff>
    </xdr:to>
    <xdr:sp macro="" textlink="">
      <xdr:nvSpPr>
        <xdr:cNvPr id="28" name="Retângulo 27">
          <a:extLst>
            <a:ext uri="{FF2B5EF4-FFF2-40B4-BE49-F238E27FC236}">
              <a16:creationId xmlns="" xmlns:a16="http://schemas.microsoft.com/office/drawing/2014/main" id="{19F793A8-74E9-47CA-BA0C-A01A3A057DE6}"/>
            </a:ext>
          </a:extLst>
        </xdr:cNvPr>
        <xdr:cNvSpPr/>
      </xdr:nvSpPr>
      <xdr:spPr>
        <a:xfrm>
          <a:off x="1362807" y="19562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205154</xdr:colOff>
      <xdr:row>11</xdr:row>
      <xdr:rowOff>43962</xdr:rowOff>
    </xdr:from>
    <xdr:to>
      <xdr:col>2</xdr:col>
      <xdr:colOff>315059</xdr:colOff>
      <xdr:row>11</xdr:row>
      <xdr:rowOff>161192</xdr:rowOff>
    </xdr:to>
    <xdr:sp macro="" textlink="">
      <xdr:nvSpPr>
        <xdr:cNvPr id="32" name="Retângulo 31">
          <a:extLst>
            <a:ext uri="{FF2B5EF4-FFF2-40B4-BE49-F238E27FC236}">
              <a16:creationId xmlns="" xmlns:a16="http://schemas.microsoft.com/office/drawing/2014/main" id="{0DAB12AF-4199-4450-B165-26BCF6EED35B}"/>
            </a:ext>
          </a:extLst>
        </xdr:cNvPr>
        <xdr:cNvSpPr/>
      </xdr:nvSpPr>
      <xdr:spPr>
        <a:xfrm>
          <a:off x="1362808" y="21467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23</xdr:row>
      <xdr:rowOff>180975</xdr:rowOff>
    </xdr:from>
    <xdr:to>
      <xdr:col>15</xdr:col>
      <xdr:colOff>139700</xdr:colOff>
      <xdr:row>38</xdr:row>
      <xdr:rowOff>101600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47</xdr:row>
      <xdr:rowOff>6349</xdr:rowOff>
    </xdr:from>
    <xdr:to>
      <xdr:col>14</xdr:col>
      <xdr:colOff>393700</xdr:colOff>
      <xdr:row>62</xdr:row>
      <xdr:rowOff>158751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66676</xdr:colOff>
      <xdr:row>21</xdr:row>
      <xdr:rowOff>41275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tamento%20de%20Resultados%20-%201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</sheetNames>
    <sheetDataSet>
      <sheetData sheetId="0">
        <row r="3">
          <cell r="H3" t="str">
            <v>Embalagens Plástico</v>
          </cell>
          <cell r="I3">
            <v>35.124760076775431</v>
          </cell>
        </row>
        <row r="4">
          <cell r="H4" t="str">
            <v>Plásticos</v>
          </cell>
          <cell r="I4">
            <v>28.982725527831093</v>
          </cell>
        </row>
        <row r="5">
          <cell r="H5" t="str">
            <v>Papeis</v>
          </cell>
          <cell r="I5">
            <v>18.042226487523994</v>
          </cell>
        </row>
        <row r="6">
          <cell r="H6" t="str">
            <v>Tetrapack</v>
          </cell>
          <cell r="I6">
            <v>5.7581573896353166</v>
          </cell>
        </row>
        <row r="7">
          <cell r="H7" t="str">
            <v>Tampas</v>
          </cell>
          <cell r="I7">
            <v>3.2629558541266794</v>
          </cell>
        </row>
        <row r="8">
          <cell r="H8" t="str">
            <v>Garrafas Plástico</v>
          </cell>
          <cell r="I8">
            <v>2.6871401151631478</v>
          </cell>
        </row>
        <row r="24">
          <cell r="H24" t="str">
            <v>Madeiras</v>
          </cell>
          <cell r="I24">
            <v>20.051505438207172</v>
          </cell>
        </row>
        <row r="25">
          <cell r="H25" t="str">
            <v>Sacos</v>
          </cell>
          <cell r="I25">
            <v>17.141996109695626</v>
          </cell>
        </row>
        <row r="26">
          <cell r="H26" t="str">
            <v>Garrafas</v>
          </cell>
          <cell r="I26">
            <v>15.295471356949125</v>
          </cell>
        </row>
        <row r="27">
          <cell r="H27" t="str">
            <v>Tampas</v>
          </cell>
          <cell r="I27">
            <v>8.9559190159173721</v>
          </cell>
        </row>
        <row r="28">
          <cell r="H28" t="str">
            <v>Embalagens</v>
          </cell>
          <cell r="I28">
            <v>16.421467904988905</v>
          </cell>
        </row>
        <row r="29">
          <cell r="H29" t="str">
            <v>Papel</v>
          </cell>
          <cell r="I29">
            <v>5.7423084299060303</v>
          </cell>
        </row>
        <row r="30">
          <cell r="H30" t="str">
            <v>Tetrapack</v>
          </cell>
          <cell r="I30">
            <v>4.1533108681953923</v>
          </cell>
        </row>
        <row r="31">
          <cell r="H31" t="str">
            <v>Diversos</v>
          </cell>
          <cell r="I31">
            <v>12.23802087614038</v>
          </cell>
        </row>
        <row r="45">
          <cell r="H45" t="str">
            <v>PLÁSTICO</v>
          </cell>
          <cell r="I45">
            <v>70.054446460980031</v>
          </cell>
        </row>
        <row r="46">
          <cell r="H46" t="str">
            <v>TETRAPACK</v>
          </cell>
          <cell r="I46">
            <v>5.4446460980036298</v>
          </cell>
        </row>
        <row r="47">
          <cell r="H47" t="str">
            <v>PAPEL</v>
          </cell>
          <cell r="I47">
            <v>18.148820326678766</v>
          </cell>
        </row>
        <row r="48">
          <cell r="H48" t="str">
            <v>METAL</v>
          </cell>
          <cell r="I48">
            <v>0.36297640653357532</v>
          </cell>
        </row>
        <row r="49">
          <cell r="H49" t="str">
            <v>OUTROS</v>
          </cell>
          <cell r="I49">
            <v>0.54446460980036293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130" zoomScaleNormal="130" workbookViewId="0">
      <selection activeCell="D45" sqref="D45"/>
    </sheetView>
  </sheetViews>
  <sheetFormatPr defaultColWidth="9.140625" defaultRowHeight="15"/>
  <cols>
    <col min="1" max="2" width="8.7109375" style="1" customWidth="1"/>
    <col min="3" max="3" width="5.140625" style="1" customWidth="1"/>
    <col min="4" max="9" width="8.7109375" style="1" customWidth="1"/>
    <col min="10" max="10" width="3.42578125" style="1" customWidth="1"/>
    <col min="11" max="16384" width="9.140625" style="1"/>
  </cols>
  <sheetData>
    <row r="1" spans="1:20" ht="18.75" customHeight="1" thickTop="1">
      <c r="A1" s="119"/>
      <c r="B1" s="120"/>
      <c r="C1" s="121"/>
      <c r="D1" s="109" t="s">
        <v>96</v>
      </c>
      <c r="E1" s="109"/>
      <c r="F1" s="109"/>
      <c r="G1" s="109"/>
      <c r="H1" s="109"/>
      <c r="I1" s="109"/>
      <c r="J1" s="110"/>
    </row>
    <row r="2" spans="1:20" ht="18.75" customHeight="1" thickBot="1">
      <c r="A2" s="119"/>
      <c r="B2" s="120"/>
      <c r="C2" s="121"/>
      <c r="D2" s="111"/>
      <c r="E2" s="111"/>
      <c r="F2" s="111"/>
      <c r="G2" s="111"/>
      <c r="H2" s="111"/>
      <c r="I2" s="111"/>
      <c r="J2" s="112"/>
    </row>
    <row r="3" spans="1:20" ht="16.5" customHeight="1" thickTop="1">
      <c r="A3" s="119"/>
      <c r="B3" s="120"/>
      <c r="C3" s="121"/>
      <c r="D3" s="115" t="s">
        <v>0</v>
      </c>
      <c r="E3" s="116"/>
      <c r="F3" s="87" t="s">
        <v>117</v>
      </c>
      <c r="G3" s="87"/>
      <c r="H3" s="87"/>
      <c r="I3" s="87"/>
      <c r="J3" s="88"/>
    </row>
    <row r="4" spans="1:20" ht="15.75" customHeight="1">
      <c r="A4" s="119"/>
      <c r="B4" s="120"/>
      <c r="C4" s="121"/>
      <c r="D4" s="128">
        <v>44316</v>
      </c>
      <c r="E4" s="129"/>
      <c r="F4" s="125" t="s">
        <v>118</v>
      </c>
      <c r="G4" s="126"/>
      <c r="H4" s="126"/>
      <c r="I4" s="126"/>
      <c r="J4" s="127"/>
    </row>
    <row r="5" spans="1:20" ht="12.75" customHeight="1" thickBot="1">
      <c r="A5" s="122"/>
      <c r="B5" s="123"/>
      <c r="C5" s="124"/>
      <c r="D5" s="117"/>
      <c r="E5" s="118"/>
      <c r="F5" s="113"/>
      <c r="G5" s="113"/>
      <c r="H5" s="113"/>
      <c r="I5" s="113"/>
      <c r="J5" s="114"/>
    </row>
    <row r="6" spans="1:20" ht="6" customHeight="1" thickTop="1" thickBot="1"/>
    <row r="7" spans="1:20" ht="15.75" thickTop="1">
      <c r="A7" s="77" t="s">
        <v>100</v>
      </c>
      <c r="B7" s="78"/>
      <c r="C7" s="78"/>
      <c r="D7" s="78"/>
      <c r="E7" s="78"/>
      <c r="F7" s="78"/>
      <c r="G7" s="78"/>
      <c r="H7" s="78"/>
      <c r="I7" s="78"/>
      <c r="J7" s="79"/>
      <c r="S7" s="108"/>
      <c r="T7" s="108"/>
    </row>
    <row r="8" spans="1:20">
      <c r="A8" s="64" t="s">
        <v>115</v>
      </c>
      <c r="B8" s="65"/>
      <c r="C8" s="65"/>
      <c r="D8" s="65"/>
      <c r="E8" s="66"/>
      <c r="F8" s="70" t="s">
        <v>116</v>
      </c>
      <c r="G8" s="65"/>
      <c r="H8" s="65"/>
      <c r="I8" s="65"/>
      <c r="J8" s="66"/>
      <c r="S8" s="108"/>
      <c r="T8" s="108"/>
    </row>
    <row r="9" spans="1:20" ht="15.75" thickBot="1">
      <c r="A9" s="67"/>
      <c r="B9" s="68"/>
      <c r="C9" s="68"/>
      <c r="D9" s="68"/>
      <c r="E9" s="69"/>
      <c r="F9" s="68"/>
      <c r="G9" s="68"/>
      <c r="H9" s="68"/>
      <c r="I9" s="68"/>
      <c r="J9" s="69"/>
      <c r="S9" s="108"/>
      <c r="T9" s="108"/>
    </row>
    <row r="10" spans="1:20" ht="15.75" thickTop="1">
      <c r="A10" s="13" t="s">
        <v>113</v>
      </c>
      <c r="B10" s="15"/>
      <c r="C10" s="15"/>
      <c r="D10" s="15"/>
      <c r="E10" s="15"/>
      <c r="F10" s="15"/>
      <c r="G10" s="15"/>
      <c r="H10" s="15"/>
      <c r="I10" s="15"/>
      <c r="J10" s="16"/>
      <c r="S10" s="108"/>
      <c r="T10" s="108"/>
    </row>
    <row r="11" spans="1:20" ht="16.5">
      <c r="A11" s="39" t="s">
        <v>119</v>
      </c>
      <c r="B11" s="14" t="s">
        <v>104</v>
      </c>
      <c r="C11" s="15"/>
      <c r="D11" s="14" t="s">
        <v>105</v>
      </c>
      <c r="E11" s="15"/>
      <c r="F11" s="14" t="s">
        <v>106</v>
      </c>
      <c r="G11" s="15"/>
      <c r="H11" s="14" t="s">
        <v>107</v>
      </c>
      <c r="I11" s="15"/>
      <c r="J11" s="16"/>
      <c r="S11" s="108"/>
      <c r="T11" s="108"/>
    </row>
    <row r="12" spans="1:20" ht="15.75" thickBot="1">
      <c r="A12" s="13"/>
      <c r="B12" s="14" t="s">
        <v>108</v>
      </c>
      <c r="C12" s="15"/>
      <c r="D12" s="14" t="s">
        <v>109</v>
      </c>
      <c r="E12" s="15"/>
      <c r="F12" s="15"/>
      <c r="G12" s="15"/>
      <c r="H12" s="15"/>
      <c r="I12" s="15"/>
      <c r="J12" s="16"/>
    </row>
    <row r="13" spans="1:20" ht="16.5" customHeight="1" thickTop="1">
      <c r="A13" s="86" t="s">
        <v>1</v>
      </c>
      <c r="B13" s="87"/>
      <c r="C13" s="87"/>
      <c r="D13" s="87"/>
      <c r="E13" s="87"/>
      <c r="F13" s="87"/>
      <c r="G13" s="87"/>
      <c r="H13" s="87"/>
      <c r="I13" s="87"/>
      <c r="J13" s="88"/>
    </row>
    <row r="14" spans="1:20">
      <c r="A14" s="83" t="s">
        <v>125</v>
      </c>
      <c r="B14" s="84"/>
      <c r="C14" s="84"/>
      <c r="D14" s="84"/>
      <c r="E14" s="85"/>
      <c r="F14" s="84" t="s">
        <v>125</v>
      </c>
      <c r="G14" s="84"/>
      <c r="H14" s="84"/>
      <c r="I14" s="84"/>
      <c r="J14" s="85"/>
    </row>
    <row r="15" spans="1:20" ht="15.75" thickBot="1">
      <c r="A15" s="59" t="s">
        <v>126</v>
      </c>
      <c r="B15" s="60"/>
      <c r="C15" s="60"/>
      <c r="D15" s="60"/>
      <c r="E15" s="61"/>
      <c r="F15" s="62" t="s">
        <v>126</v>
      </c>
      <c r="G15" s="62"/>
      <c r="H15" s="62"/>
      <c r="I15" s="62"/>
      <c r="J15" s="63"/>
    </row>
    <row r="16" spans="1:20" ht="15.75" thickTop="1">
      <c r="A16" s="89" t="s">
        <v>124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8" ht="15.75" thickBot="1">
      <c r="A17" s="92"/>
      <c r="B17" s="93"/>
      <c r="C17" s="93"/>
      <c r="D17" s="93"/>
      <c r="E17" s="93"/>
      <c r="F17" s="93"/>
      <c r="G17" s="93"/>
      <c r="H17" s="93"/>
      <c r="I17" s="93"/>
      <c r="J17" s="94"/>
    </row>
    <row r="18" spans="1:18" ht="4.5" customHeight="1" thickTop="1" thickBot="1">
      <c r="A18" s="3"/>
      <c r="B18" s="2"/>
      <c r="C18" s="2"/>
      <c r="D18" s="2"/>
      <c r="E18" s="2"/>
      <c r="F18" s="2"/>
      <c r="G18" s="2"/>
      <c r="H18" s="2"/>
      <c r="I18" s="2"/>
      <c r="J18" s="4"/>
    </row>
    <row r="19" spans="1:18" ht="15.75" thickTop="1">
      <c r="A19" s="77" t="s">
        <v>2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8" ht="15.75" customHeight="1">
      <c r="A20" s="71" t="s">
        <v>128</v>
      </c>
      <c r="B20" s="72"/>
      <c r="C20" s="72"/>
      <c r="D20" s="72"/>
      <c r="E20" s="73"/>
      <c r="F20" s="80" t="s">
        <v>127</v>
      </c>
      <c r="G20" s="81"/>
      <c r="H20" s="81"/>
      <c r="I20" s="81"/>
      <c r="J20" s="82"/>
      <c r="R20"/>
    </row>
    <row r="21" spans="1:18" ht="16.5" customHeight="1" thickBot="1">
      <c r="A21" s="74"/>
      <c r="B21" s="75"/>
      <c r="C21" s="75"/>
      <c r="D21" s="75"/>
      <c r="E21" s="76"/>
      <c r="F21" s="98" t="s">
        <v>120</v>
      </c>
      <c r="G21" s="60"/>
      <c r="H21" s="60"/>
      <c r="I21" s="60"/>
      <c r="J21" s="61"/>
    </row>
    <row r="22" spans="1:18" ht="6.75" customHeight="1" thickTop="1" thickBot="1"/>
    <row r="23" spans="1:18" ht="15.75" thickTop="1">
      <c r="A23" s="77" t="s">
        <v>3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8">
      <c r="A24" s="105" t="s">
        <v>101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8">
      <c r="A25" s="99" t="s">
        <v>98</v>
      </c>
      <c r="B25" s="81"/>
      <c r="C25" s="81"/>
      <c r="D25" s="81"/>
      <c r="E25" s="81"/>
      <c r="F25" s="81"/>
      <c r="G25" s="81"/>
      <c r="H25" s="81"/>
      <c r="I25" s="81"/>
      <c r="J25" s="82"/>
    </row>
    <row r="26" spans="1:18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8">
      <c r="A27" s="13"/>
      <c r="B27" s="14" t="s">
        <v>4</v>
      </c>
      <c r="C27" s="15"/>
      <c r="D27" s="14" t="s">
        <v>5</v>
      </c>
      <c r="E27" s="15"/>
      <c r="F27" s="14" t="s">
        <v>102</v>
      </c>
      <c r="G27" s="15"/>
      <c r="H27" s="14" t="s">
        <v>103</v>
      </c>
      <c r="I27" s="15"/>
      <c r="J27" s="16"/>
    </row>
    <row r="28" spans="1:18">
      <c r="A28" s="13"/>
      <c r="B28" s="17"/>
      <c r="C28" s="15"/>
      <c r="D28" s="14"/>
      <c r="E28" s="15"/>
      <c r="F28" s="15"/>
      <c r="G28" s="15"/>
      <c r="H28" s="15"/>
      <c r="I28" s="15"/>
      <c r="J28" s="16"/>
    </row>
    <row r="29" spans="1:18">
      <c r="A29" s="18" t="s">
        <v>99</v>
      </c>
      <c r="B29" s="19"/>
      <c r="C29" s="32"/>
      <c r="D29" s="32"/>
      <c r="E29" s="32"/>
      <c r="F29" s="32"/>
      <c r="G29" s="32"/>
      <c r="H29" s="32"/>
      <c r="I29" s="32"/>
      <c r="J29" s="20"/>
    </row>
    <row r="30" spans="1:18">
      <c r="A30" s="18"/>
      <c r="B30" s="19"/>
      <c r="C30" s="32"/>
      <c r="D30" s="32"/>
      <c r="E30" s="32"/>
      <c r="F30" s="33" t="s">
        <v>7</v>
      </c>
      <c r="G30" s="33" t="s">
        <v>6</v>
      </c>
      <c r="H30" s="32"/>
      <c r="I30" s="32"/>
      <c r="J30" s="20"/>
    </row>
    <row r="31" spans="1:18">
      <c r="A31" s="18"/>
      <c r="B31" s="19" t="s">
        <v>17</v>
      </c>
      <c r="C31" s="32"/>
      <c r="D31" s="32"/>
      <c r="E31" s="32"/>
      <c r="F31" s="32"/>
      <c r="G31" s="32"/>
      <c r="H31" s="32"/>
      <c r="I31" s="32"/>
      <c r="J31" s="20"/>
    </row>
    <row r="32" spans="1:18">
      <c r="A32" s="18"/>
      <c r="B32" s="19" t="s">
        <v>18</v>
      </c>
      <c r="C32" s="32"/>
      <c r="D32" s="32"/>
      <c r="E32" s="32"/>
      <c r="F32" s="32"/>
      <c r="G32" s="32"/>
      <c r="H32" s="32"/>
      <c r="I32" s="32"/>
      <c r="J32" s="20"/>
    </row>
    <row r="33" spans="1:10">
      <c r="A33" s="18"/>
      <c r="B33" s="19" t="s">
        <v>19</v>
      </c>
      <c r="C33" s="32"/>
      <c r="D33" s="32"/>
      <c r="E33" s="32"/>
      <c r="F33" s="32"/>
      <c r="G33" s="32"/>
      <c r="H33" s="32"/>
      <c r="I33" s="32"/>
      <c r="J33" s="20"/>
    </row>
    <row r="34" spans="1:10">
      <c r="A34" s="18"/>
      <c r="B34" s="19" t="s">
        <v>20</v>
      </c>
      <c r="C34" s="32"/>
      <c r="D34" s="32"/>
      <c r="E34" s="32"/>
      <c r="F34" s="32"/>
      <c r="G34" s="32"/>
      <c r="H34" s="32"/>
      <c r="I34" s="32"/>
      <c r="J34" s="20"/>
    </row>
    <row r="35" spans="1:10" ht="15.75" thickBot="1">
      <c r="A35" s="18"/>
      <c r="B35" s="19" t="s">
        <v>95</v>
      </c>
      <c r="C35" s="32"/>
      <c r="D35" s="32"/>
      <c r="E35" s="32"/>
      <c r="F35" s="32"/>
      <c r="G35" s="32"/>
      <c r="H35" s="32"/>
      <c r="I35" s="32"/>
      <c r="J35" s="20"/>
    </row>
    <row r="36" spans="1:10" ht="15.75" thickTop="1">
      <c r="A36" s="103" t="s">
        <v>123</v>
      </c>
      <c r="B36" s="104"/>
      <c r="C36" s="104"/>
      <c r="D36" s="104"/>
      <c r="E36" s="104"/>
      <c r="F36" s="104"/>
      <c r="G36" s="104"/>
      <c r="H36" s="104"/>
      <c r="I36" s="104"/>
      <c r="J36" s="34"/>
    </row>
    <row r="37" spans="1:10" ht="15.75" thickBot="1">
      <c r="A37" s="21"/>
      <c r="B37" s="22"/>
      <c r="C37" s="23"/>
      <c r="D37" s="23"/>
      <c r="E37" s="23"/>
      <c r="F37" s="23"/>
      <c r="G37" s="23"/>
      <c r="H37" s="23"/>
      <c r="I37" s="23"/>
      <c r="J37" s="24"/>
    </row>
    <row r="38" spans="1:10" ht="6" customHeight="1" thickTop="1" thickBot="1"/>
    <row r="39" spans="1:10" ht="16.5" thickTop="1" thickBot="1">
      <c r="A39" s="95" t="s">
        <v>8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ht="15.75" thickTop="1">
      <c r="A40" s="25" t="s">
        <v>111</v>
      </c>
      <c r="B40" s="12"/>
      <c r="C40" s="12"/>
      <c r="D40" s="12"/>
      <c r="E40" s="12"/>
      <c r="F40" s="12"/>
      <c r="G40" s="12"/>
      <c r="H40" s="12"/>
      <c r="I40" s="12"/>
      <c r="J40" s="10"/>
    </row>
    <row r="41" spans="1:10">
      <c r="A41" s="26" t="s">
        <v>21</v>
      </c>
      <c r="B41" s="6"/>
      <c r="C41" s="6"/>
      <c r="D41" s="26"/>
      <c r="F41" s="6"/>
      <c r="G41" s="6"/>
      <c r="H41" s="6"/>
      <c r="I41" s="6"/>
      <c r="J41" s="7"/>
    </row>
    <row r="42" spans="1:10">
      <c r="A42" s="28"/>
      <c r="B42" s="6"/>
      <c r="C42" s="6"/>
      <c r="D42" s="6"/>
      <c r="E42" s="6"/>
      <c r="F42" s="6"/>
      <c r="G42" s="6"/>
      <c r="H42" s="6"/>
      <c r="I42" s="6"/>
      <c r="J42" s="7"/>
    </row>
    <row r="43" spans="1:10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>
      <c r="A44" s="27" t="s">
        <v>110</v>
      </c>
      <c r="B44" s="6"/>
      <c r="C44" s="6"/>
      <c r="D44" s="6"/>
      <c r="E44" s="6"/>
      <c r="F44" s="6"/>
      <c r="G44" s="6"/>
      <c r="H44" s="6"/>
      <c r="I44" s="6"/>
      <c r="J44" s="7"/>
    </row>
    <row r="45" spans="1:10">
      <c r="A45" s="27" t="s">
        <v>112</v>
      </c>
      <c r="B45" s="6"/>
      <c r="C45" s="6"/>
      <c r="D45" s="6"/>
      <c r="E45" s="6"/>
      <c r="F45" s="6"/>
      <c r="G45" s="6"/>
      <c r="H45" s="6"/>
      <c r="I45" s="6"/>
      <c r="J45" s="7"/>
    </row>
    <row r="46" spans="1:10">
      <c r="A46" s="28"/>
      <c r="B46" s="6"/>
      <c r="C46" s="6"/>
      <c r="D46" s="6"/>
      <c r="E46" s="6"/>
      <c r="F46" s="6"/>
      <c r="G46" s="6"/>
      <c r="H46" s="6"/>
      <c r="I46" s="6"/>
      <c r="J46" s="7"/>
    </row>
    <row r="47" spans="1:10" ht="15.75" thickBot="1">
      <c r="A47" s="11"/>
      <c r="B47" s="8"/>
      <c r="C47" s="8"/>
      <c r="D47" s="8"/>
      <c r="E47" s="8"/>
      <c r="F47" s="8"/>
      <c r="G47" s="8"/>
      <c r="H47" s="8"/>
      <c r="I47" s="8"/>
      <c r="J47" s="9"/>
    </row>
    <row r="48" spans="1:10" ht="15.75" thickTop="1"/>
    <row r="53" spans="7:7">
      <c r="G53" s="38"/>
    </row>
    <row r="54" spans="7:7">
      <c r="G54" s="38"/>
    </row>
    <row r="55" spans="7:7">
      <c r="G55" s="38"/>
    </row>
  </sheetData>
  <mergeCells count="27">
    <mergeCell ref="S7:T11"/>
    <mergeCell ref="D1:J2"/>
    <mergeCell ref="F3:J3"/>
    <mergeCell ref="F5:J5"/>
    <mergeCell ref="D3:E3"/>
    <mergeCell ref="D5:E5"/>
    <mergeCell ref="A7:J7"/>
    <mergeCell ref="A1:C5"/>
    <mergeCell ref="F4:J4"/>
    <mergeCell ref="D4:E4"/>
    <mergeCell ref="A39:J39"/>
    <mergeCell ref="F21:J21"/>
    <mergeCell ref="A23:J23"/>
    <mergeCell ref="A25:J26"/>
    <mergeCell ref="A36:I36"/>
    <mergeCell ref="A24:J24"/>
    <mergeCell ref="A15:E15"/>
    <mergeCell ref="F15:J15"/>
    <mergeCell ref="A8:E9"/>
    <mergeCell ref="F8:J9"/>
    <mergeCell ref="A20:E21"/>
    <mergeCell ref="A19:J19"/>
    <mergeCell ref="F20:J20"/>
    <mergeCell ref="A14:E14"/>
    <mergeCell ref="F14:J14"/>
    <mergeCell ref="A13:J13"/>
    <mergeCell ref="A16:J17"/>
  </mergeCells>
  <pageMargins left="0.7" right="0.55000000000000004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topLeftCell="A64" zoomScaleNormal="100" workbookViewId="0">
      <selection activeCell="B96" sqref="B96"/>
    </sheetView>
  </sheetViews>
  <sheetFormatPr defaultRowHeight="15"/>
  <cols>
    <col min="2" max="2" width="70.7109375" customWidth="1"/>
    <col min="3" max="3" width="11.42578125" customWidth="1"/>
    <col min="4" max="4" width="11.85546875" customWidth="1"/>
    <col min="5" max="5" width="15.7109375" customWidth="1"/>
  </cols>
  <sheetData>
    <row r="1" spans="1:4" ht="18.75">
      <c r="A1" s="143" t="s">
        <v>91</v>
      </c>
      <c r="B1" s="143"/>
      <c r="C1" s="35" t="s">
        <v>92</v>
      </c>
      <c r="D1" s="35" t="s">
        <v>93</v>
      </c>
    </row>
    <row r="2" spans="1:4" ht="15.75">
      <c r="A2" s="144" t="s">
        <v>89</v>
      </c>
      <c r="B2" s="144"/>
      <c r="C2" s="144"/>
      <c r="D2" s="144"/>
    </row>
    <row r="3" spans="1:4" ht="31.5">
      <c r="A3" s="36" t="s">
        <v>22</v>
      </c>
      <c r="B3" s="37" t="s">
        <v>90</v>
      </c>
      <c r="C3" s="36" t="s">
        <v>97</v>
      </c>
      <c r="D3" s="37" t="s">
        <v>121</v>
      </c>
    </row>
    <row r="4" spans="1:4">
      <c r="A4" s="30">
        <v>1</v>
      </c>
      <c r="B4" s="29" t="s">
        <v>23</v>
      </c>
      <c r="C4" s="29"/>
      <c r="D4" s="29"/>
    </row>
    <row r="5" spans="1:4">
      <c r="A5" s="30">
        <v>2</v>
      </c>
      <c r="B5" s="29" t="s">
        <v>24</v>
      </c>
      <c r="C5" s="30">
        <v>151</v>
      </c>
      <c r="D5" s="30">
        <v>62.57</v>
      </c>
    </row>
    <row r="6" spans="1:4" ht="30">
      <c r="A6" s="30">
        <v>3</v>
      </c>
      <c r="B6" s="31" t="s">
        <v>25</v>
      </c>
      <c r="C6" s="30"/>
      <c r="D6" s="30"/>
    </row>
    <row r="7" spans="1:4">
      <c r="A7" s="30">
        <v>4</v>
      </c>
      <c r="B7" s="29" t="s">
        <v>26</v>
      </c>
      <c r="C7" s="30">
        <v>14</v>
      </c>
      <c r="D7" s="30">
        <v>55.83</v>
      </c>
    </row>
    <row r="8" spans="1:4">
      <c r="A8" s="30">
        <v>5</v>
      </c>
      <c r="B8" s="29" t="s">
        <v>27</v>
      </c>
      <c r="C8" s="30"/>
      <c r="D8" s="30"/>
    </row>
    <row r="9" spans="1:4">
      <c r="A9" s="30">
        <v>6</v>
      </c>
      <c r="B9" s="29" t="s">
        <v>28</v>
      </c>
      <c r="C9" s="30"/>
      <c r="D9" s="30"/>
    </row>
    <row r="10" spans="1:4" ht="30">
      <c r="A10" s="30">
        <v>7</v>
      </c>
      <c r="B10" s="31" t="s">
        <v>29</v>
      </c>
      <c r="C10" s="30"/>
      <c r="D10" s="30"/>
    </row>
    <row r="11" spans="1:4">
      <c r="A11" s="30">
        <v>13</v>
      </c>
      <c r="B11" s="29" t="s">
        <v>30</v>
      </c>
      <c r="C11" s="30"/>
      <c r="D11" s="30"/>
    </row>
    <row r="12" spans="1:4">
      <c r="A12" s="30">
        <v>15</v>
      </c>
      <c r="B12" s="29" t="s">
        <v>31</v>
      </c>
      <c r="C12" s="30">
        <v>17</v>
      </c>
      <c r="D12" s="30">
        <v>32.69</v>
      </c>
    </row>
    <row r="13" spans="1:4">
      <c r="A13" s="30">
        <v>16</v>
      </c>
      <c r="B13" s="29" t="s">
        <v>9</v>
      </c>
      <c r="C13" s="30"/>
      <c r="D13" s="30"/>
    </row>
    <row r="14" spans="1:4">
      <c r="A14" s="30">
        <v>17</v>
      </c>
      <c r="B14" s="29" t="s">
        <v>32</v>
      </c>
      <c r="C14" s="30">
        <v>3</v>
      </c>
      <c r="D14" s="30">
        <v>10.65</v>
      </c>
    </row>
    <row r="15" spans="1:4">
      <c r="A15" s="30">
        <v>19</v>
      </c>
      <c r="B15" s="29" t="s">
        <v>33</v>
      </c>
      <c r="C15" s="30">
        <v>183</v>
      </c>
      <c r="D15" s="30">
        <v>59.94</v>
      </c>
    </row>
    <row r="16" spans="1:4" ht="30">
      <c r="A16" s="30">
        <v>20</v>
      </c>
      <c r="B16" s="31" t="s">
        <v>34</v>
      </c>
      <c r="C16" s="30"/>
      <c r="D16" s="30"/>
    </row>
    <row r="17" spans="1:4">
      <c r="A17" s="30">
        <v>21</v>
      </c>
      <c r="B17" s="29" t="s">
        <v>35</v>
      </c>
      <c r="C17" s="30"/>
      <c r="D17" s="30"/>
    </row>
    <row r="18" spans="1:4">
      <c r="A18" s="30">
        <v>22</v>
      </c>
      <c r="B18" s="29" t="s">
        <v>10</v>
      </c>
      <c r="C18" s="30">
        <v>10</v>
      </c>
      <c r="D18" s="30">
        <v>3.8</v>
      </c>
    </row>
    <row r="19" spans="1:4">
      <c r="A19" s="30">
        <v>25</v>
      </c>
      <c r="B19" s="29" t="s">
        <v>36</v>
      </c>
      <c r="C19" s="30"/>
      <c r="D19" s="30"/>
    </row>
    <row r="20" spans="1:4">
      <c r="A20" s="30">
        <v>113</v>
      </c>
      <c r="B20" s="29" t="s">
        <v>37</v>
      </c>
      <c r="C20" s="30"/>
      <c r="D20" s="30"/>
    </row>
    <row r="21" spans="1:4">
      <c r="A21" s="30">
        <v>26</v>
      </c>
      <c r="B21" s="29" t="s">
        <v>38</v>
      </c>
      <c r="C21" s="30"/>
      <c r="D21" s="30"/>
    </row>
    <row r="22" spans="1:4">
      <c r="A22" s="30">
        <v>27</v>
      </c>
      <c r="B22" s="29" t="s">
        <v>39</v>
      </c>
      <c r="C22" s="30"/>
      <c r="D22" s="30"/>
    </row>
    <row r="23" spans="1:4">
      <c r="A23" s="30">
        <v>31</v>
      </c>
      <c r="B23" s="29" t="s">
        <v>41</v>
      </c>
      <c r="C23" s="30"/>
      <c r="D23" s="30"/>
    </row>
    <row r="24" spans="1:4">
      <c r="A24" s="30">
        <v>32</v>
      </c>
      <c r="B24" s="29" t="s">
        <v>94</v>
      </c>
      <c r="C24" s="30"/>
      <c r="D24" s="30"/>
    </row>
    <row r="25" spans="1:4">
      <c r="A25" s="30">
        <v>115</v>
      </c>
      <c r="B25" s="29" t="s">
        <v>40</v>
      </c>
      <c r="C25" s="30"/>
      <c r="D25" s="30"/>
    </row>
    <row r="26" spans="1:4">
      <c r="A26" s="30">
        <v>33</v>
      </c>
      <c r="B26" s="29" t="s">
        <v>42</v>
      </c>
      <c r="C26" s="30"/>
      <c r="D26" s="30"/>
    </row>
    <row r="27" spans="1:4">
      <c r="A27" s="30">
        <v>34</v>
      </c>
      <c r="B27" s="29" t="s">
        <v>11</v>
      </c>
      <c r="C27" s="30"/>
      <c r="D27" s="30"/>
    </row>
    <row r="28" spans="1:4">
      <c r="A28" s="30">
        <v>36</v>
      </c>
      <c r="B28" s="29" t="s">
        <v>43</v>
      </c>
      <c r="C28" s="30"/>
      <c r="D28" s="30"/>
    </row>
    <row r="29" spans="1:4">
      <c r="A29" s="30">
        <v>37</v>
      </c>
      <c r="B29" s="29" t="s">
        <v>44</v>
      </c>
      <c r="C29" s="30"/>
      <c r="D29" s="30"/>
    </row>
    <row r="30" spans="1:4">
      <c r="A30" s="30">
        <v>39</v>
      </c>
      <c r="B30" s="29" t="s">
        <v>46</v>
      </c>
      <c r="C30" s="30"/>
      <c r="D30" s="30"/>
    </row>
    <row r="31" spans="1:4">
      <c r="A31" s="30">
        <v>40</v>
      </c>
      <c r="B31" s="29" t="s">
        <v>45</v>
      </c>
      <c r="C31" s="30"/>
      <c r="D31" s="30"/>
    </row>
    <row r="32" spans="1:4">
      <c r="A32" s="30">
        <v>43</v>
      </c>
      <c r="B32" s="29" t="s">
        <v>12</v>
      </c>
      <c r="C32" s="30"/>
      <c r="D32" s="30"/>
    </row>
    <row r="33" spans="1:4">
      <c r="A33" s="30">
        <v>45</v>
      </c>
      <c r="B33" s="29" t="s">
        <v>47</v>
      </c>
      <c r="C33" s="30"/>
      <c r="D33" s="30"/>
    </row>
    <row r="34" spans="1:4">
      <c r="A34" s="30">
        <v>117</v>
      </c>
      <c r="B34" s="29" t="s">
        <v>48</v>
      </c>
      <c r="C34" s="30"/>
      <c r="D34" s="30"/>
    </row>
    <row r="35" spans="1:4">
      <c r="A35" s="30">
        <v>46</v>
      </c>
      <c r="B35" s="29" t="s">
        <v>49</v>
      </c>
      <c r="C35" s="30">
        <v>8</v>
      </c>
      <c r="D35" s="30">
        <v>0.83</v>
      </c>
    </row>
    <row r="36" spans="1:4">
      <c r="A36" s="30">
        <v>47</v>
      </c>
      <c r="B36" s="29" t="s">
        <v>50</v>
      </c>
      <c r="C36" s="30"/>
      <c r="D36" s="30"/>
    </row>
    <row r="37" spans="1:4">
      <c r="A37" s="30">
        <v>48</v>
      </c>
      <c r="B37" s="29" t="s">
        <v>51</v>
      </c>
      <c r="C37" s="30"/>
      <c r="D37" s="30"/>
    </row>
    <row r="38" spans="1:4">
      <c r="A38" s="30">
        <v>400</v>
      </c>
      <c r="B38" s="29" t="s">
        <v>52</v>
      </c>
      <c r="C38" s="30"/>
      <c r="D38" s="30"/>
    </row>
    <row r="39" spans="1:4">
      <c r="A39" s="30">
        <v>401</v>
      </c>
      <c r="B39" s="29" t="s">
        <v>53</v>
      </c>
      <c r="C39" s="30"/>
      <c r="D39" s="30"/>
    </row>
    <row r="40" spans="1:4">
      <c r="A40" s="30">
        <v>402</v>
      </c>
      <c r="B40" s="29" t="s">
        <v>54</v>
      </c>
      <c r="C40" s="30"/>
      <c r="D40" s="30"/>
    </row>
    <row r="41" spans="1:4" ht="15.75">
      <c r="A41" s="141" t="s">
        <v>55</v>
      </c>
      <c r="B41" s="141"/>
      <c r="C41" s="141"/>
      <c r="D41" s="141"/>
    </row>
    <row r="42" spans="1:4">
      <c r="A42" s="30">
        <v>49</v>
      </c>
      <c r="B42" s="29" t="s">
        <v>56</v>
      </c>
      <c r="C42" s="29"/>
      <c r="D42" s="29"/>
    </row>
    <row r="43" spans="1:4">
      <c r="A43" s="30">
        <v>53</v>
      </c>
      <c r="B43" s="29" t="s">
        <v>71</v>
      </c>
      <c r="C43" s="30">
        <v>1</v>
      </c>
      <c r="D43" s="30">
        <v>8.7200000000000006</v>
      </c>
    </row>
    <row r="44" spans="1:4" ht="15.75">
      <c r="A44" s="141" t="s">
        <v>57</v>
      </c>
      <c r="B44" s="141"/>
      <c r="C44" s="141"/>
      <c r="D44" s="141"/>
    </row>
    <row r="45" spans="1:4">
      <c r="A45" s="30">
        <v>54</v>
      </c>
      <c r="B45" s="29" t="s">
        <v>58</v>
      </c>
      <c r="C45" s="29"/>
      <c r="D45" s="29"/>
    </row>
    <row r="46" spans="1:4">
      <c r="A46" s="30">
        <v>57</v>
      </c>
      <c r="B46" s="29" t="s">
        <v>14</v>
      </c>
      <c r="C46" s="29"/>
      <c r="D46" s="29"/>
    </row>
    <row r="47" spans="1:4">
      <c r="A47" s="30">
        <v>59</v>
      </c>
      <c r="B47" s="29" t="s">
        <v>72</v>
      </c>
      <c r="C47" s="29"/>
      <c r="D47" s="29"/>
    </row>
    <row r="48" spans="1:4" ht="15.75">
      <c r="A48" s="141" t="s">
        <v>59</v>
      </c>
      <c r="B48" s="141"/>
      <c r="C48" s="141"/>
      <c r="D48" s="141"/>
    </row>
    <row r="49" spans="1:4">
      <c r="A49" s="30">
        <v>61</v>
      </c>
      <c r="B49" s="29" t="s">
        <v>60</v>
      </c>
      <c r="C49" s="30">
        <v>4</v>
      </c>
      <c r="D49" s="30">
        <v>6.7</v>
      </c>
    </row>
    <row r="50" spans="1:4">
      <c r="A50" s="30">
        <v>62</v>
      </c>
      <c r="B50" s="29" t="s">
        <v>61</v>
      </c>
      <c r="C50" s="30">
        <v>30</v>
      </c>
      <c r="D50" s="30">
        <v>15.16</v>
      </c>
    </row>
    <row r="51" spans="1:4">
      <c r="A51" s="30">
        <v>63</v>
      </c>
      <c r="B51" s="29" t="s">
        <v>15</v>
      </c>
      <c r="C51" s="30"/>
      <c r="D51" s="30"/>
    </row>
    <row r="52" spans="1:4">
      <c r="A52" s="30">
        <v>64</v>
      </c>
      <c r="B52" s="29" t="s">
        <v>62</v>
      </c>
      <c r="C52" s="30"/>
      <c r="D52" s="30"/>
    </row>
    <row r="53" spans="1:4">
      <c r="A53" s="30">
        <v>66</v>
      </c>
      <c r="B53" s="29" t="s">
        <v>63</v>
      </c>
      <c r="C53" s="30">
        <v>2</v>
      </c>
      <c r="D53" s="30">
        <v>3.38</v>
      </c>
    </row>
    <row r="54" spans="1:4">
      <c r="A54" s="30">
        <v>67</v>
      </c>
      <c r="B54" s="29" t="s">
        <v>73</v>
      </c>
      <c r="C54" s="30">
        <v>94</v>
      </c>
      <c r="D54" s="30">
        <v>20.96</v>
      </c>
    </row>
    <row r="55" spans="1:4" ht="15.75">
      <c r="A55" s="141" t="s">
        <v>64</v>
      </c>
      <c r="B55" s="141"/>
      <c r="C55" s="141"/>
      <c r="D55" s="141"/>
    </row>
    <row r="56" spans="1:4">
      <c r="A56" s="30">
        <v>68</v>
      </c>
      <c r="B56" s="29" t="s">
        <v>65</v>
      </c>
      <c r="C56" s="29"/>
      <c r="D56" s="29"/>
    </row>
    <row r="57" spans="1:4">
      <c r="A57" s="30">
        <v>69</v>
      </c>
      <c r="B57" s="29" t="s">
        <v>16</v>
      </c>
      <c r="C57" s="29"/>
      <c r="D57" s="29"/>
    </row>
    <row r="58" spans="1:4">
      <c r="A58" s="30">
        <v>74</v>
      </c>
      <c r="B58" s="29" t="s">
        <v>74</v>
      </c>
      <c r="C58" s="30">
        <v>2</v>
      </c>
      <c r="D58" s="30">
        <v>73.19</v>
      </c>
    </row>
    <row r="59" spans="1:4" ht="15.75">
      <c r="A59" s="141" t="s">
        <v>66</v>
      </c>
      <c r="B59" s="141"/>
      <c r="C59" s="141"/>
      <c r="D59" s="141"/>
    </row>
    <row r="60" spans="1:4">
      <c r="A60" s="30">
        <v>77</v>
      </c>
      <c r="B60" s="29" t="s">
        <v>67</v>
      </c>
      <c r="C60" s="30">
        <v>1</v>
      </c>
      <c r="D60" s="30">
        <v>1.17</v>
      </c>
    </row>
    <row r="61" spans="1:4">
      <c r="A61" s="30">
        <v>78</v>
      </c>
      <c r="B61" s="29" t="s">
        <v>68</v>
      </c>
      <c r="C61" s="30">
        <v>1</v>
      </c>
      <c r="D61" s="30">
        <v>9.42</v>
      </c>
    </row>
    <row r="62" spans="1:4">
      <c r="A62" s="30">
        <v>81</v>
      </c>
      <c r="B62" s="29" t="s">
        <v>69</v>
      </c>
      <c r="C62" s="29"/>
      <c r="D62" s="29"/>
    </row>
    <row r="63" spans="1:4">
      <c r="A63" s="30">
        <v>82</v>
      </c>
      <c r="B63" s="29" t="s">
        <v>70</v>
      </c>
      <c r="C63" s="29"/>
      <c r="D63" s="29"/>
    </row>
    <row r="64" spans="1:4">
      <c r="A64" s="30">
        <v>89</v>
      </c>
      <c r="B64" s="29" t="s">
        <v>75</v>
      </c>
      <c r="C64" s="29"/>
      <c r="D64" s="29"/>
    </row>
    <row r="65" spans="1:4" ht="15.75">
      <c r="A65" s="141" t="s">
        <v>76</v>
      </c>
      <c r="B65" s="141"/>
      <c r="C65" s="141"/>
      <c r="D65" s="141"/>
    </row>
    <row r="66" spans="1:4">
      <c r="A66" s="30">
        <v>91</v>
      </c>
      <c r="B66" s="29" t="s">
        <v>77</v>
      </c>
      <c r="C66" s="29"/>
      <c r="D66" s="29"/>
    </row>
    <row r="67" spans="1:4">
      <c r="A67" s="30">
        <v>93</v>
      </c>
      <c r="B67" s="29" t="s">
        <v>78</v>
      </c>
      <c r="C67" s="29"/>
      <c r="D67" s="29"/>
    </row>
    <row r="68" spans="1:4" ht="15.75">
      <c r="A68" s="141" t="s">
        <v>79</v>
      </c>
      <c r="B68" s="141"/>
      <c r="C68" s="141"/>
      <c r="D68" s="141"/>
    </row>
    <row r="69" spans="1:4">
      <c r="A69" s="30">
        <v>94</v>
      </c>
      <c r="B69" s="29" t="s">
        <v>80</v>
      </c>
      <c r="C69" s="29"/>
      <c r="D69" s="29"/>
    </row>
    <row r="70" spans="1:4">
      <c r="A70" s="30">
        <v>96</v>
      </c>
      <c r="B70" s="29" t="s">
        <v>81</v>
      </c>
      <c r="C70" s="29"/>
      <c r="D70" s="29"/>
    </row>
    <row r="71" spans="1:4" ht="15.75">
      <c r="A71" s="141" t="s">
        <v>82</v>
      </c>
      <c r="B71" s="141"/>
      <c r="C71" s="141"/>
      <c r="D71" s="141"/>
    </row>
    <row r="72" spans="1:4">
      <c r="A72" s="30">
        <v>98</v>
      </c>
      <c r="B72" s="29" t="s">
        <v>83</v>
      </c>
      <c r="C72" s="29"/>
      <c r="D72" s="29"/>
    </row>
    <row r="73" spans="1:4">
      <c r="A73" s="30">
        <v>99</v>
      </c>
      <c r="B73" s="29" t="s">
        <v>13</v>
      </c>
      <c r="C73" s="29"/>
      <c r="D73" s="29"/>
    </row>
    <row r="74" spans="1:4">
      <c r="A74" s="30">
        <v>100</v>
      </c>
      <c r="B74" s="29" t="s">
        <v>84</v>
      </c>
      <c r="C74" s="29"/>
      <c r="D74" s="29"/>
    </row>
    <row r="75" spans="1:4">
      <c r="A75" s="30">
        <v>102</v>
      </c>
      <c r="B75" s="29" t="s">
        <v>85</v>
      </c>
      <c r="C75" s="29"/>
      <c r="D75" s="29"/>
    </row>
    <row r="76" spans="1:4" ht="15.75">
      <c r="A76" s="142" t="s">
        <v>86</v>
      </c>
      <c r="B76" s="142"/>
      <c r="C76" s="142"/>
      <c r="D76" s="142"/>
    </row>
    <row r="77" spans="1:4">
      <c r="A77" s="30">
        <v>103</v>
      </c>
      <c r="B77" s="29" t="s">
        <v>87</v>
      </c>
      <c r="C77" s="29"/>
      <c r="D77" s="29"/>
    </row>
    <row r="78" spans="1:4">
      <c r="A78" s="30">
        <v>105</v>
      </c>
      <c r="B78" s="29" t="s">
        <v>88</v>
      </c>
      <c r="C78" s="29"/>
      <c r="D78" s="29"/>
    </row>
    <row r="79" spans="1:4">
      <c r="A79" s="140" t="s">
        <v>114</v>
      </c>
      <c r="B79" s="140"/>
      <c r="C79" s="140"/>
      <c r="D79" s="140"/>
    </row>
    <row r="80" spans="1:4">
      <c r="A80" s="140"/>
      <c r="B80" s="140"/>
      <c r="C80" s="140"/>
      <c r="D80" s="140"/>
    </row>
    <row r="81" spans="1:4">
      <c r="A81" s="140"/>
      <c r="B81" s="140"/>
      <c r="C81" s="140"/>
      <c r="D81" s="140"/>
    </row>
    <row r="82" spans="1:4">
      <c r="A82" s="140"/>
      <c r="B82" s="140"/>
      <c r="C82" s="140"/>
      <c r="D82" s="140"/>
    </row>
    <row r="83" spans="1:4">
      <c r="A83" s="140"/>
      <c r="B83" s="140"/>
      <c r="C83" s="140"/>
      <c r="D83" s="140"/>
    </row>
    <row r="84" spans="1:4">
      <c r="A84" s="140"/>
      <c r="B84" s="140"/>
      <c r="C84" s="140"/>
      <c r="D84" s="140"/>
    </row>
    <row r="85" spans="1:4">
      <c r="A85" s="140"/>
      <c r="B85" s="140"/>
      <c r="C85" s="140"/>
      <c r="D85" s="140"/>
    </row>
    <row r="86" spans="1:4">
      <c r="A86" s="140"/>
      <c r="B86" s="140"/>
      <c r="C86" s="140"/>
      <c r="D86" s="140"/>
    </row>
    <row r="87" spans="1:4">
      <c r="A87" s="140"/>
      <c r="B87" s="140"/>
      <c r="C87" s="140"/>
      <c r="D87" s="140"/>
    </row>
    <row r="88" spans="1:4">
      <c r="A88" s="140"/>
      <c r="B88" s="140"/>
      <c r="C88" s="140"/>
      <c r="D88" s="140"/>
    </row>
    <row r="89" spans="1:4">
      <c r="A89" s="140"/>
      <c r="B89" s="140"/>
      <c r="C89" s="140"/>
      <c r="D89" s="140"/>
    </row>
    <row r="90" spans="1:4">
      <c r="A90" s="140"/>
      <c r="B90" s="140"/>
      <c r="C90" s="140"/>
      <c r="D90" s="140"/>
    </row>
    <row r="91" spans="1:4">
      <c r="A91" s="140"/>
      <c r="B91" s="140"/>
      <c r="C91" s="140"/>
      <c r="D91" s="140"/>
    </row>
    <row r="92" spans="1:4">
      <c r="A92" s="140"/>
      <c r="B92" s="140"/>
      <c r="C92" s="140"/>
      <c r="D92" s="140"/>
    </row>
    <row r="93" spans="1:4" ht="15.75">
      <c r="C93" s="40" t="s">
        <v>122</v>
      </c>
      <c r="D93" s="41">
        <f>D61+D60+D58+D54+D53+D50+D49+D43+D35+D18+D15+D14+D12+D7+D5+18.77+18.83</f>
        <v>402.60999999999996</v>
      </c>
    </row>
    <row r="94" spans="1:4">
      <c r="B94" t="s">
        <v>157</v>
      </c>
    </row>
  </sheetData>
  <mergeCells count="12">
    <mergeCell ref="A1:B1"/>
    <mergeCell ref="A2:D2"/>
    <mergeCell ref="A41:D41"/>
    <mergeCell ref="A44:D44"/>
    <mergeCell ref="A48:D48"/>
    <mergeCell ref="A79:D92"/>
    <mergeCell ref="A55:D55"/>
    <mergeCell ref="A59:D59"/>
    <mergeCell ref="A65:D65"/>
    <mergeCell ref="A68:D68"/>
    <mergeCell ref="A71:D71"/>
    <mergeCell ref="A76:D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topLeftCell="A43" workbookViewId="0">
      <selection activeCell="W17" sqref="W17"/>
    </sheetView>
  </sheetViews>
  <sheetFormatPr defaultRowHeight="15"/>
  <sheetData>
    <row r="2" spans="2:9" ht="18.75">
      <c r="B2" s="134" t="s">
        <v>129</v>
      </c>
      <c r="C2" s="134"/>
      <c r="D2" s="134"/>
      <c r="E2" s="134"/>
      <c r="F2" s="134"/>
      <c r="H2" s="137" t="s">
        <v>130</v>
      </c>
      <c r="I2" s="138"/>
    </row>
    <row r="3" spans="2:9">
      <c r="D3" s="42" t="s">
        <v>131</v>
      </c>
      <c r="E3" s="42" t="s">
        <v>132</v>
      </c>
      <c r="F3" s="42" t="s">
        <v>133</v>
      </c>
      <c r="H3" s="29" t="s">
        <v>134</v>
      </c>
      <c r="I3" s="50">
        <v>35.124760076775431</v>
      </c>
    </row>
    <row r="4" spans="2:9">
      <c r="B4" s="54">
        <v>19</v>
      </c>
      <c r="C4" s="29" t="s">
        <v>33</v>
      </c>
      <c r="D4" s="54">
        <v>183</v>
      </c>
      <c r="E4" s="54">
        <v>59.94</v>
      </c>
      <c r="F4" s="43">
        <f>D4*100/521</f>
        <v>35.124760076775431</v>
      </c>
      <c r="H4" s="29" t="s">
        <v>135</v>
      </c>
      <c r="I4" s="50">
        <v>28.982725527831093</v>
      </c>
    </row>
    <row r="5" spans="2:9">
      <c r="B5" s="54">
        <v>2</v>
      </c>
      <c r="C5" s="29" t="s">
        <v>24</v>
      </c>
      <c r="D5" s="54">
        <v>151</v>
      </c>
      <c r="E5" s="54">
        <v>62.57</v>
      </c>
      <c r="F5" s="43">
        <f t="shared" ref="F5:F19" si="0">D5*100/521</f>
        <v>28.982725527831093</v>
      </c>
      <c r="H5" s="29" t="s">
        <v>136</v>
      </c>
      <c r="I5" s="50">
        <v>18.042226487523994</v>
      </c>
    </row>
    <row r="6" spans="2:9">
      <c r="B6" s="54">
        <v>67</v>
      </c>
      <c r="C6" s="29" t="s">
        <v>73</v>
      </c>
      <c r="D6" s="54">
        <v>94</v>
      </c>
      <c r="E6" s="54">
        <v>20.96</v>
      </c>
      <c r="F6" s="43">
        <f t="shared" si="0"/>
        <v>18.042226487523994</v>
      </c>
      <c r="H6" s="29" t="s">
        <v>137</v>
      </c>
      <c r="I6" s="50">
        <v>5.7581573896353166</v>
      </c>
    </row>
    <row r="7" spans="2:9">
      <c r="B7" s="54">
        <v>62</v>
      </c>
      <c r="C7" s="29" t="s">
        <v>61</v>
      </c>
      <c r="D7" s="54">
        <v>30</v>
      </c>
      <c r="E7" s="54">
        <v>15.16</v>
      </c>
      <c r="F7" s="43">
        <f t="shared" si="0"/>
        <v>5.7581573896353166</v>
      </c>
      <c r="H7" s="29" t="s">
        <v>138</v>
      </c>
      <c r="I7" s="50">
        <v>3.2629558541266794</v>
      </c>
    </row>
    <row r="8" spans="2:9">
      <c r="B8" s="54">
        <v>15</v>
      </c>
      <c r="C8" s="29" t="s">
        <v>31</v>
      </c>
      <c r="D8" s="54">
        <v>17</v>
      </c>
      <c r="E8" s="54">
        <v>32.69</v>
      </c>
      <c r="F8" s="43">
        <f t="shared" si="0"/>
        <v>3.2629558541266794</v>
      </c>
      <c r="H8" s="29" t="s">
        <v>139</v>
      </c>
      <c r="I8" s="50">
        <v>2.6871401151631478</v>
      </c>
    </row>
    <row r="9" spans="2:9">
      <c r="B9" s="54">
        <v>4</v>
      </c>
      <c r="C9" s="29" t="s">
        <v>26</v>
      </c>
      <c r="D9" s="54">
        <v>14</v>
      </c>
      <c r="E9" s="54">
        <v>55.83</v>
      </c>
      <c r="F9" s="43">
        <f t="shared" si="0"/>
        <v>2.6871401151631478</v>
      </c>
      <c r="I9" s="44"/>
    </row>
    <row r="10" spans="2:9">
      <c r="B10" s="54">
        <v>22</v>
      </c>
      <c r="C10" s="29" t="s">
        <v>10</v>
      </c>
      <c r="D10" s="54">
        <v>10</v>
      </c>
      <c r="E10" s="54">
        <v>3.8</v>
      </c>
      <c r="F10" s="43">
        <f t="shared" si="0"/>
        <v>1.9193857965451055</v>
      </c>
      <c r="I10" s="44"/>
    </row>
    <row r="11" spans="2:9">
      <c r="B11" s="54">
        <v>46</v>
      </c>
      <c r="C11" s="29" t="s">
        <v>49</v>
      </c>
      <c r="D11" s="54">
        <v>8</v>
      </c>
      <c r="E11" s="54">
        <v>0.83</v>
      </c>
      <c r="F11" s="43">
        <f t="shared" si="0"/>
        <v>1.5355086372360844</v>
      </c>
    </row>
    <row r="12" spans="2:9">
      <c r="B12" s="54"/>
      <c r="C12" s="29"/>
      <c r="D12" s="54"/>
      <c r="E12" s="54"/>
      <c r="F12" s="43"/>
    </row>
    <row r="13" spans="2:9">
      <c r="B13" s="54">
        <v>61</v>
      </c>
      <c r="C13" s="29" t="s">
        <v>60</v>
      </c>
      <c r="D13" s="54">
        <v>4</v>
      </c>
      <c r="E13" s="54">
        <v>6.7</v>
      </c>
      <c r="F13" s="43">
        <f t="shared" si="0"/>
        <v>0.76775431861804222</v>
      </c>
    </row>
    <row r="14" spans="2:9">
      <c r="B14" s="54">
        <v>17</v>
      </c>
      <c r="C14" s="29" t="s">
        <v>32</v>
      </c>
      <c r="D14" s="54">
        <v>3</v>
      </c>
      <c r="E14" s="54">
        <v>10.65</v>
      </c>
      <c r="F14" s="43">
        <f t="shared" si="0"/>
        <v>0.57581573896353166</v>
      </c>
    </row>
    <row r="15" spans="2:9">
      <c r="B15" s="54">
        <v>66</v>
      </c>
      <c r="C15" s="29" t="s">
        <v>63</v>
      </c>
      <c r="D15" s="54">
        <v>2</v>
      </c>
      <c r="E15" s="54">
        <v>3.38</v>
      </c>
      <c r="F15" s="43">
        <f t="shared" si="0"/>
        <v>0.38387715930902111</v>
      </c>
    </row>
    <row r="16" spans="2:9">
      <c r="B16" s="54">
        <v>74</v>
      </c>
      <c r="C16" s="29" t="s">
        <v>74</v>
      </c>
      <c r="D16" s="54">
        <v>2</v>
      </c>
      <c r="E16" s="54">
        <v>73.19</v>
      </c>
      <c r="F16" s="43">
        <f t="shared" si="0"/>
        <v>0.38387715930902111</v>
      </c>
    </row>
    <row r="17" spans="2:9">
      <c r="B17" s="54">
        <v>78</v>
      </c>
      <c r="C17" s="29" t="s">
        <v>68</v>
      </c>
      <c r="D17" s="54">
        <v>1</v>
      </c>
      <c r="E17" s="54">
        <v>9.42</v>
      </c>
      <c r="F17" s="43">
        <f t="shared" si="0"/>
        <v>0.19193857965451055</v>
      </c>
    </row>
    <row r="18" spans="2:9">
      <c r="B18" s="54">
        <v>53</v>
      </c>
      <c r="C18" s="29" t="s">
        <v>71</v>
      </c>
      <c r="D18" s="54">
        <v>1</v>
      </c>
      <c r="E18" s="54">
        <v>8.7200000000000006</v>
      </c>
      <c r="F18" s="43">
        <f t="shared" si="0"/>
        <v>0.19193857965451055</v>
      </c>
    </row>
    <row r="19" spans="2:9">
      <c r="B19" s="54">
        <v>77</v>
      </c>
      <c r="C19" s="29" t="s">
        <v>140</v>
      </c>
      <c r="D19" s="54">
        <v>1</v>
      </c>
      <c r="E19" s="54">
        <v>1.17</v>
      </c>
      <c r="F19" s="43">
        <f t="shared" si="0"/>
        <v>0.19193857965451055</v>
      </c>
    </row>
    <row r="20" spans="2:9" ht="15.75">
      <c r="D20" s="37">
        <f>SUM(D4:D19)</f>
        <v>521</v>
      </c>
      <c r="E20" s="37">
        <f>SUM(E4:E19)</f>
        <v>365.01000000000005</v>
      </c>
      <c r="F20" s="37">
        <f>SUM(F4:F19)</f>
        <v>99.999999999999957</v>
      </c>
    </row>
    <row r="25" spans="2:9" ht="18.75">
      <c r="B25" s="134" t="s">
        <v>141</v>
      </c>
      <c r="C25" s="134"/>
      <c r="D25" s="134"/>
      <c r="E25" s="134"/>
      <c r="F25" s="134"/>
      <c r="H25" s="139" t="s">
        <v>130</v>
      </c>
      <c r="I25" s="139"/>
    </row>
    <row r="26" spans="2:9">
      <c r="H26" s="54" t="s">
        <v>142</v>
      </c>
      <c r="I26" s="45">
        <v>20.051505438207172</v>
      </c>
    </row>
    <row r="27" spans="2:9">
      <c r="D27" s="54" t="s">
        <v>131</v>
      </c>
      <c r="E27" s="54" t="s">
        <v>132</v>
      </c>
      <c r="F27" s="54" t="s">
        <v>143</v>
      </c>
      <c r="H27" s="54" t="s">
        <v>144</v>
      </c>
      <c r="I27" s="47">
        <v>17.141996109695626</v>
      </c>
    </row>
    <row r="28" spans="2:9">
      <c r="B28" s="54">
        <v>74</v>
      </c>
      <c r="C28" s="29" t="s">
        <v>74</v>
      </c>
      <c r="D28" s="42">
        <v>2</v>
      </c>
      <c r="E28" s="42">
        <v>73.19</v>
      </c>
      <c r="F28" s="47">
        <f>E28*100/365.01</f>
        <v>20.051505438207172</v>
      </c>
      <c r="H28" s="54" t="s">
        <v>77</v>
      </c>
      <c r="I28" s="47">
        <v>15.295471356949125</v>
      </c>
    </row>
    <row r="29" spans="2:9">
      <c r="B29" s="54">
        <v>2</v>
      </c>
      <c r="C29" s="29" t="s">
        <v>24</v>
      </c>
      <c r="D29" s="54">
        <v>151</v>
      </c>
      <c r="E29" s="54">
        <v>62.57</v>
      </c>
      <c r="F29" s="47">
        <f t="shared" ref="F29:F42" si="1">E29*100/365.01</f>
        <v>17.141996109695626</v>
      </c>
      <c r="H29" s="54" t="s">
        <v>138</v>
      </c>
      <c r="I29" s="47">
        <v>8.9559190159173721</v>
      </c>
    </row>
    <row r="30" spans="2:9">
      <c r="B30" s="54">
        <v>4</v>
      </c>
      <c r="C30" s="29" t="s">
        <v>26</v>
      </c>
      <c r="D30" s="54">
        <v>14</v>
      </c>
      <c r="E30" s="54">
        <v>55.83</v>
      </c>
      <c r="F30" s="47">
        <f t="shared" si="1"/>
        <v>15.295471356949125</v>
      </c>
      <c r="H30" s="54" t="s">
        <v>145</v>
      </c>
      <c r="I30" s="47">
        <v>16.421467904988905</v>
      </c>
    </row>
    <row r="31" spans="2:9">
      <c r="B31" s="54">
        <v>15</v>
      </c>
      <c r="C31" s="29" t="s">
        <v>31</v>
      </c>
      <c r="D31" s="54">
        <v>17</v>
      </c>
      <c r="E31" s="54">
        <v>32.69</v>
      </c>
      <c r="F31" s="47">
        <f t="shared" si="1"/>
        <v>8.9559190159173721</v>
      </c>
      <c r="H31" s="54" t="s">
        <v>146</v>
      </c>
      <c r="I31" s="47">
        <v>5.7423084299060303</v>
      </c>
    </row>
    <row r="32" spans="2:9">
      <c r="B32" s="54">
        <v>19</v>
      </c>
      <c r="C32" s="29" t="s">
        <v>33</v>
      </c>
      <c r="D32" s="54">
        <v>183</v>
      </c>
      <c r="E32" s="54">
        <v>59.94</v>
      </c>
      <c r="F32" s="47">
        <f t="shared" si="1"/>
        <v>16.421467904988905</v>
      </c>
      <c r="H32" s="54" t="s">
        <v>137</v>
      </c>
      <c r="I32" s="47">
        <v>4.1533108681953923</v>
      </c>
    </row>
    <row r="33" spans="2:9">
      <c r="B33" s="54">
        <v>67</v>
      </c>
      <c r="C33" s="29" t="s">
        <v>73</v>
      </c>
      <c r="D33" s="54">
        <v>94</v>
      </c>
      <c r="E33" s="54">
        <v>20.96</v>
      </c>
      <c r="F33" s="47">
        <f t="shared" si="1"/>
        <v>5.7423084299060303</v>
      </c>
      <c r="H33" s="54" t="s">
        <v>147</v>
      </c>
      <c r="I33" s="46">
        <v>12.23802087614038</v>
      </c>
    </row>
    <row r="34" spans="2:9">
      <c r="B34" s="54">
        <v>62</v>
      </c>
      <c r="C34" s="29" t="s">
        <v>61</v>
      </c>
      <c r="D34" s="54">
        <v>30</v>
      </c>
      <c r="E34" s="54">
        <v>15.16</v>
      </c>
      <c r="F34" s="47">
        <f t="shared" si="1"/>
        <v>4.1533108681953923</v>
      </c>
    </row>
    <row r="35" spans="2:9">
      <c r="B35" s="54">
        <v>17</v>
      </c>
      <c r="C35" s="29" t="s">
        <v>32</v>
      </c>
      <c r="D35" s="54">
        <v>3</v>
      </c>
      <c r="E35" s="54">
        <v>10.65</v>
      </c>
      <c r="F35" s="47">
        <f t="shared" si="1"/>
        <v>2.9177282814169474</v>
      </c>
      <c r="G35" s="133">
        <f>SUM(F35:F42)</f>
        <v>12.23802087614038</v>
      </c>
    </row>
    <row r="36" spans="2:9">
      <c r="B36" s="54">
        <v>78</v>
      </c>
      <c r="C36" s="29" t="s">
        <v>68</v>
      </c>
      <c r="D36" s="54">
        <v>1</v>
      </c>
      <c r="E36" s="54">
        <v>9.42</v>
      </c>
      <c r="F36" s="47">
        <f t="shared" si="1"/>
        <v>2.5807512122955538</v>
      </c>
      <c r="G36" s="133"/>
    </row>
    <row r="37" spans="2:9">
      <c r="B37" s="54">
        <v>53</v>
      </c>
      <c r="C37" s="29" t="s">
        <v>71</v>
      </c>
      <c r="D37" s="54">
        <v>1</v>
      </c>
      <c r="E37" s="54">
        <v>8.7200000000000006</v>
      </c>
      <c r="F37" s="47">
        <f t="shared" si="1"/>
        <v>2.3889756445028909</v>
      </c>
      <c r="G37" s="133"/>
    </row>
    <row r="38" spans="2:9">
      <c r="B38" s="54">
        <v>61</v>
      </c>
      <c r="C38" s="29" t="s">
        <v>60</v>
      </c>
      <c r="D38" s="54">
        <v>4</v>
      </c>
      <c r="E38" s="54">
        <v>6.7</v>
      </c>
      <c r="F38" s="47">
        <f t="shared" si="1"/>
        <v>1.8355661488726336</v>
      </c>
      <c r="G38" s="133"/>
    </row>
    <row r="39" spans="2:9">
      <c r="B39" s="54">
        <v>22</v>
      </c>
      <c r="C39" s="29" t="s">
        <v>10</v>
      </c>
      <c r="D39" s="54">
        <v>10</v>
      </c>
      <c r="E39" s="54">
        <v>3.8</v>
      </c>
      <c r="F39" s="47">
        <f t="shared" si="1"/>
        <v>1.0410673680173146</v>
      </c>
      <c r="G39" s="133"/>
    </row>
    <row r="40" spans="2:9">
      <c r="B40" s="54">
        <v>66</v>
      </c>
      <c r="C40" s="29" t="s">
        <v>63</v>
      </c>
      <c r="D40" s="54">
        <v>2</v>
      </c>
      <c r="E40" s="54">
        <v>3.38</v>
      </c>
      <c r="F40" s="47">
        <f t="shared" si="1"/>
        <v>0.92600202734171666</v>
      </c>
      <c r="G40" s="133"/>
    </row>
    <row r="41" spans="2:9">
      <c r="B41" s="54">
        <v>77</v>
      </c>
      <c r="C41" s="29" t="s">
        <v>140</v>
      </c>
      <c r="D41" s="54">
        <v>1</v>
      </c>
      <c r="E41" s="54">
        <v>1.17</v>
      </c>
      <c r="F41" s="47">
        <f t="shared" si="1"/>
        <v>0.32053916331059423</v>
      </c>
      <c r="G41" s="133"/>
    </row>
    <row r="42" spans="2:9">
      <c r="B42" s="54">
        <v>46</v>
      </c>
      <c r="C42" s="29" t="s">
        <v>49</v>
      </c>
      <c r="D42" s="54">
        <v>8</v>
      </c>
      <c r="E42" s="54">
        <v>0.83</v>
      </c>
      <c r="F42" s="47">
        <f t="shared" si="1"/>
        <v>0.22739103038272926</v>
      </c>
      <c r="G42" s="133"/>
    </row>
    <row r="43" spans="2:9" ht="15.75">
      <c r="D43" s="37">
        <f>SUM(D28:D42)</f>
        <v>521</v>
      </c>
      <c r="E43" s="37">
        <f>SUM(E28:E42)</f>
        <v>365.01</v>
      </c>
      <c r="F43" s="48">
        <f>SUM(F28:F42)</f>
        <v>99.999999999999986</v>
      </c>
    </row>
    <row r="48" spans="2:9" ht="18.75">
      <c r="B48" s="134" t="s">
        <v>148</v>
      </c>
      <c r="C48" s="134"/>
      <c r="D48" s="134"/>
      <c r="E48" s="134"/>
      <c r="F48" s="134"/>
      <c r="H48" s="135" t="s">
        <v>149</v>
      </c>
      <c r="I48" s="135"/>
    </row>
    <row r="49" spans="2:15">
      <c r="D49" s="42" t="s">
        <v>150</v>
      </c>
      <c r="E49" s="42" t="s">
        <v>151</v>
      </c>
      <c r="F49" s="42" t="s">
        <v>133</v>
      </c>
      <c r="H49" s="54" t="s">
        <v>152</v>
      </c>
      <c r="I49" s="50">
        <v>70.054446460980031</v>
      </c>
    </row>
    <row r="50" spans="2:15">
      <c r="B50" s="130" t="s">
        <v>152</v>
      </c>
      <c r="C50" s="130"/>
      <c r="D50" s="136"/>
      <c r="E50" s="136"/>
      <c r="F50" s="49"/>
      <c r="H50" s="54" t="s">
        <v>153</v>
      </c>
      <c r="I50" s="50">
        <v>5.4446460980036298</v>
      </c>
    </row>
    <row r="51" spans="2:15">
      <c r="B51" s="54">
        <v>19</v>
      </c>
      <c r="C51" s="29" t="s">
        <v>33</v>
      </c>
      <c r="D51" s="54">
        <v>183</v>
      </c>
      <c r="E51" s="54">
        <v>59.94</v>
      </c>
      <c r="F51" s="131">
        <f>D58*100/521</f>
        <v>74.088291746641076</v>
      </c>
      <c r="H51" s="54" t="s">
        <v>154</v>
      </c>
      <c r="I51" s="50">
        <v>18.148820326678766</v>
      </c>
    </row>
    <row r="52" spans="2:15">
      <c r="B52" s="54">
        <v>2</v>
      </c>
      <c r="C52" s="29" t="s">
        <v>24</v>
      </c>
      <c r="D52" s="54">
        <v>151</v>
      </c>
      <c r="E52" s="54">
        <v>62.57</v>
      </c>
      <c r="F52" s="131"/>
      <c r="H52" s="54" t="s">
        <v>66</v>
      </c>
      <c r="I52" s="50">
        <v>0.36297640653357532</v>
      </c>
    </row>
    <row r="53" spans="2:15">
      <c r="B53" s="54">
        <v>15</v>
      </c>
      <c r="C53" s="29" t="s">
        <v>31</v>
      </c>
      <c r="D53" s="54">
        <v>17</v>
      </c>
      <c r="E53" s="54">
        <v>32.69</v>
      </c>
      <c r="F53" s="131"/>
      <c r="H53" s="54" t="s">
        <v>155</v>
      </c>
      <c r="I53" s="50">
        <v>0.54446460980036293</v>
      </c>
    </row>
    <row r="54" spans="2:15">
      <c r="B54" s="54">
        <v>4</v>
      </c>
      <c r="C54" s="29" t="s">
        <v>26</v>
      </c>
      <c r="D54" s="54">
        <v>14</v>
      </c>
      <c r="E54" s="54">
        <v>55.83</v>
      </c>
      <c r="F54" s="131"/>
    </row>
    <row r="55" spans="2:15">
      <c r="B55" s="54">
        <v>22</v>
      </c>
      <c r="C55" s="29" t="s">
        <v>10</v>
      </c>
      <c r="D55" s="54">
        <v>10</v>
      </c>
      <c r="E55" s="54">
        <v>3.8</v>
      </c>
      <c r="F55" s="131"/>
    </row>
    <row r="56" spans="2:15">
      <c r="B56" s="54">
        <v>46</v>
      </c>
      <c r="C56" s="29" t="s">
        <v>49</v>
      </c>
      <c r="D56" s="54">
        <v>8</v>
      </c>
      <c r="E56" s="54">
        <v>0.83</v>
      </c>
      <c r="F56" s="131"/>
    </row>
    <row r="57" spans="2:15">
      <c r="B57" s="54">
        <v>17</v>
      </c>
      <c r="C57" s="29" t="s">
        <v>32</v>
      </c>
      <c r="D57" s="54">
        <v>3</v>
      </c>
      <c r="E57" s="54">
        <v>10.65</v>
      </c>
      <c r="F57" s="131"/>
    </row>
    <row r="58" spans="2:15">
      <c r="B58" s="51"/>
      <c r="C58" s="52"/>
      <c r="D58" s="53">
        <f>SUM(D51:D57)</f>
        <v>386</v>
      </c>
      <c r="E58" s="53">
        <f>SUM(E51:E57)</f>
        <v>226.31</v>
      </c>
      <c r="F58" s="131"/>
    </row>
    <row r="59" spans="2:15">
      <c r="B59" s="132" t="s">
        <v>156</v>
      </c>
      <c r="C59" s="132"/>
      <c r="D59" s="132"/>
      <c r="E59" s="132"/>
      <c r="F59" s="131">
        <f>D61*100/521</f>
        <v>5.7581573896353166</v>
      </c>
      <c r="G59" s="52"/>
      <c r="H59" s="52"/>
      <c r="J59" s="52"/>
      <c r="K59" s="52"/>
      <c r="L59" s="52"/>
      <c r="M59" s="52"/>
      <c r="N59" s="52"/>
      <c r="O59" s="52"/>
    </row>
    <row r="60" spans="2:15">
      <c r="B60" s="54">
        <v>62</v>
      </c>
      <c r="C60" s="29" t="s">
        <v>61</v>
      </c>
      <c r="D60" s="54">
        <v>30</v>
      </c>
      <c r="E60" s="54">
        <v>15.16</v>
      </c>
      <c r="F60" s="131"/>
      <c r="G60" s="52"/>
      <c r="H60" s="52"/>
      <c r="J60" s="52"/>
      <c r="K60" s="52"/>
      <c r="L60" s="52"/>
      <c r="M60" s="52"/>
      <c r="N60" s="52"/>
      <c r="O60" s="52"/>
    </row>
    <row r="61" spans="2:15">
      <c r="B61" s="51"/>
      <c r="C61" s="52"/>
      <c r="D61" s="53">
        <f>SUM(D60)</f>
        <v>30</v>
      </c>
      <c r="E61" s="53">
        <f>SUM(E60)</f>
        <v>15.16</v>
      </c>
      <c r="F61" s="131"/>
    </row>
    <row r="62" spans="2:15">
      <c r="B62" s="132" t="s">
        <v>154</v>
      </c>
      <c r="C62" s="132"/>
      <c r="D62" s="132"/>
      <c r="E62" s="132"/>
      <c r="F62" s="131">
        <f>D66*100/521</f>
        <v>19.193857965451055</v>
      </c>
    </row>
    <row r="63" spans="2:15">
      <c r="B63" s="54">
        <v>67</v>
      </c>
      <c r="C63" s="29" t="s">
        <v>73</v>
      </c>
      <c r="D63" s="54">
        <v>94</v>
      </c>
      <c r="E63" s="54">
        <v>20.96</v>
      </c>
      <c r="F63" s="131"/>
    </row>
    <row r="64" spans="2:15">
      <c r="B64" s="54">
        <v>61</v>
      </c>
      <c r="C64" s="29" t="s">
        <v>60</v>
      </c>
      <c r="D64" s="54">
        <v>4</v>
      </c>
      <c r="E64" s="54">
        <v>6.7</v>
      </c>
      <c r="F64" s="131"/>
    </row>
    <row r="65" spans="2:15">
      <c r="B65" s="54">
        <v>66</v>
      </c>
      <c r="C65" s="29" t="s">
        <v>63</v>
      </c>
      <c r="D65" s="54">
        <v>2</v>
      </c>
      <c r="E65" s="54">
        <v>3.38</v>
      </c>
      <c r="F65" s="131"/>
    </row>
    <row r="66" spans="2:15">
      <c r="B66" s="51"/>
      <c r="C66" s="52"/>
      <c r="D66" s="55">
        <f>SUM(D63:D65)</f>
        <v>100</v>
      </c>
      <c r="E66" s="55">
        <f>SUM(E63:E65)</f>
        <v>31.04</v>
      </c>
      <c r="F66" s="131"/>
    </row>
    <row r="67" spans="2:15">
      <c r="B67" s="132" t="s">
        <v>66</v>
      </c>
      <c r="C67" s="132"/>
      <c r="D67" s="132"/>
      <c r="E67" s="132"/>
      <c r="F67" s="131">
        <f>D70*100/521</f>
        <v>0.38387715930902111</v>
      </c>
    </row>
    <row r="68" spans="2:15">
      <c r="B68" s="54">
        <v>78</v>
      </c>
      <c r="C68" s="56" t="s">
        <v>68</v>
      </c>
      <c r="D68" s="54">
        <v>1</v>
      </c>
      <c r="E68" s="54">
        <v>9.42</v>
      </c>
      <c r="F68" s="131"/>
    </row>
    <row r="69" spans="2:15">
      <c r="B69" s="54">
        <v>77</v>
      </c>
      <c r="C69" s="56" t="s">
        <v>140</v>
      </c>
      <c r="D69" s="54">
        <v>1</v>
      </c>
      <c r="E69" s="54">
        <v>1.17</v>
      </c>
      <c r="F69" s="131"/>
    </row>
    <row r="70" spans="2:15">
      <c r="D70" s="53">
        <f>SUM(D68:D69)</f>
        <v>2</v>
      </c>
      <c r="E70" s="53">
        <f>SUM(E68:E69)</f>
        <v>10.59</v>
      </c>
      <c r="F70" s="131"/>
      <c r="G70" s="52"/>
      <c r="J70" s="52"/>
      <c r="K70" s="52"/>
      <c r="L70" s="52"/>
      <c r="M70" s="52"/>
      <c r="N70" s="52"/>
      <c r="O70" s="52"/>
    </row>
    <row r="71" spans="2:15">
      <c r="B71" s="130" t="s">
        <v>155</v>
      </c>
      <c r="C71" s="130"/>
      <c r="D71" s="130"/>
      <c r="E71" s="130"/>
      <c r="F71" s="131">
        <f>D74*100/521</f>
        <v>0.57581573896353166</v>
      </c>
      <c r="G71" s="52"/>
      <c r="J71" s="52"/>
      <c r="K71" s="52"/>
      <c r="L71" s="52"/>
      <c r="M71" s="52"/>
      <c r="N71" s="52"/>
      <c r="O71" s="52"/>
    </row>
    <row r="72" spans="2:15">
      <c r="B72" s="54">
        <v>74</v>
      </c>
      <c r="C72" s="29" t="s">
        <v>74</v>
      </c>
      <c r="D72" s="54">
        <v>2</v>
      </c>
      <c r="E72" s="54">
        <v>73.19</v>
      </c>
      <c r="F72" s="131"/>
    </row>
    <row r="73" spans="2:15">
      <c r="B73" s="54">
        <v>53</v>
      </c>
      <c r="C73" s="29" t="s">
        <v>71</v>
      </c>
      <c r="D73" s="54">
        <v>1</v>
      </c>
      <c r="E73" s="54">
        <v>8.7200000000000006</v>
      </c>
      <c r="F73" s="131"/>
    </row>
    <row r="74" spans="2:15">
      <c r="D74" s="53">
        <f>SUM(D72:D73)</f>
        <v>3</v>
      </c>
      <c r="E74" s="53">
        <f>SUM(E72:E73)</f>
        <v>81.91</v>
      </c>
      <c r="F74" s="131"/>
    </row>
    <row r="75" spans="2:15" ht="15.75">
      <c r="C75" s="57" t="s">
        <v>122</v>
      </c>
      <c r="D75" s="37">
        <f>SUM(D58,D61,D66,D70,D74)</f>
        <v>521</v>
      </c>
      <c r="E75" s="37">
        <f>SUM(E58+E61+E66+E70+E74)</f>
        <v>365.01</v>
      </c>
      <c r="F75" s="58">
        <f>SUM(F51:F71)</f>
        <v>100</v>
      </c>
    </row>
  </sheetData>
  <mergeCells count="17">
    <mergeCell ref="B67:E67"/>
    <mergeCell ref="F67:F70"/>
    <mergeCell ref="B71:E71"/>
    <mergeCell ref="F71:F74"/>
    <mergeCell ref="B50:E50"/>
    <mergeCell ref="F51:F58"/>
    <mergeCell ref="B59:E59"/>
    <mergeCell ref="F59:F61"/>
    <mergeCell ref="B62:E62"/>
    <mergeCell ref="F62:F66"/>
    <mergeCell ref="B2:F2"/>
    <mergeCell ref="H2:I2"/>
    <mergeCell ref="B25:F25"/>
    <mergeCell ref="H25:I25"/>
    <mergeCell ref="G35:G42"/>
    <mergeCell ref="B48:F48"/>
    <mergeCell ref="H48:I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Identificação Local</vt:lpstr>
      <vt:lpstr>Ficha Os Suspeitos Costume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ASUS</cp:lastModifiedBy>
  <cp:lastPrinted>2017-10-20T14:50:59Z</cp:lastPrinted>
  <dcterms:created xsi:type="dcterms:W3CDTF">2017-10-20T10:39:05Z</dcterms:created>
  <dcterms:modified xsi:type="dcterms:W3CDTF">2021-05-27T19:24:34Z</dcterms:modified>
</cp:coreProperties>
</file>